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40" windowWidth="12120" windowHeight="6990" tabRatio="478" activeTab="2"/>
  </bookViews>
  <sheets>
    <sheet name="Lisez moi" sheetId="1" r:id="rId1"/>
    <sheet name="Base" sheetId="2" r:id="rId2"/>
    <sheet name="Saisie-c" sheetId="3" r:id="rId3"/>
    <sheet name="Résult-équi" sheetId="4" r:id="rId4"/>
    <sheet name="Résul-Indiv." sheetId="5" r:id="rId5"/>
  </sheets>
  <definedNames>
    <definedName name="_xlnm.Print_Titles" localSheetId="4">'Résul-Indiv.'!$1:$1</definedName>
    <definedName name="_xlnm.Print_Titles" localSheetId="2">'Saisie-c'!$C:$C,'Saisie-c'!$3:$4</definedName>
    <definedName name="_xlnm.Print_Area" localSheetId="4">'Résul-Indiv.'!$A$1:$H$24</definedName>
    <definedName name="_xlnm.Print_Area" localSheetId="3">'Résult-équi'!$A$1:$I$39</definedName>
  </definedNames>
  <calcPr fullCalcOnLoad="1"/>
</workbook>
</file>

<file path=xl/sharedStrings.xml><?xml version="1.0" encoding="utf-8"?>
<sst xmlns="http://schemas.openxmlformats.org/spreadsheetml/2006/main" count="3721" uniqueCount="1218">
  <si>
    <t>-</t>
  </si>
  <si>
    <t>NB-Lig</t>
  </si>
  <si>
    <t>Moyenne</t>
  </si>
  <si>
    <t>H P</t>
  </si>
  <si>
    <t>clt</t>
  </si>
  <si>
    <t>N° licence</t>
  </si>
  <si>
    <t xml:space="preserve">RESULTATS   INDIVIDUELS  </t>
  </si>
  <si>
    <t>Quilles+ Hp</t>
  </si>
  <si>
    <t>Quilles Scraht</t>
  </si>
  <si>
    <t>T. Scraht</t>
  </si>
  <si>
    <t>Tot+Hp</t>
  </si>
  <si>
    <t>Nb. L</t>
  </si>
  <si>
    <t>RESULTATS   EQUIPES</t>
  </si>
  <si>
    <t>Noms  prénoms</t>
  </si>
  <si>
    <t>Noms  Prénoms</t>
  </si>
  <si>
    <t>Lic_Norm</t>
  </si>
  <si>
    <t>S</t>
  </si>
  <si>
    <t>Cat</t>
  </si>
  <si>
    <t>Nom et Prénom</t>
  </si>
  <si>
    <t>Moy</t>
  </si>
  <si>
    <t>Club</t>
  </si>
  <si>
    <t>85 13403</t>
  </si>
  <si>
    <t>H</t>
  </si>
  <si>
    <t>V2</t>
  </si>
  <si>
    <t>F</t>
  </si>
  <si>
    <t>DUPOST William</t>
  </si>
  <si>
    <t>175</t>
  </si>
  <si>
    <t>ASPTT ROUEN</t>
  </si>
  <si>
    <t>0 60021</t>
  </si>
  <si>
    <t>SE</t>
  </si>
  <si>
    <t>GILLES William</t>
  </si>
  <si>
    <t>168</t>
  </si>
  <si>
    <t>95 80206</t>
  </si>
  <si>
    <t>V3</t>
  </si>
  <si>
    <t>JEANNE DIT FOUQUE Christian</t>
  </si>
  <si>
    <t>189</t>
  </si>
  <si>
    <t>87 31379</t>
  </si>
  <si>
    <t>LANGLAIS Patrice</t>
  </si>
  <si>
    <t>150</t>
  </si>
  <si>
    <t>12 103081</t>
  </si>
  <si>
    <t>LEVAILLANT Jean-Marc</t>
  </si>
  <si>
    <t>89 59460</t>
  </si>
  <si>
    <t>V1</t>
  </si>
  <si>
    <t>MARTIN Christine</t>
  </si>
  <si>
    <t>89 59467</t>
  </si>
  <si>
    <t>MARTIN Didier</t>
  </si>
  <si>
    <t>153</t>
  </si>
  <si>
    <t>2 63896</t>
  </si>
  <si>
    <t>MAZE Benjamin</t>
  </si>
  <si>
    <t>170</t>
  </si>
  <si>
    <t>0 60610</t>
  </si>
  <si>
    <t>MAZE Pascal</t>
  </si>
  <si>
    <t>155</t>
  </si>
  <si>
    <t>9 98225</t>
  </si>
  <si>
    <t>MORELLEC Denis</t>
  </si>
  <si>
    <t>2 63375</t>
  </si>
  <si>
    <t>MORIN Frédéric</t>
  </si>
  <si>
    <t>89 724</t>
  </si>
  <si>
    <t>PELLERIN Jean-Marie</t>
  </si>
  <si>
    <t>167</t>
  </si>
  <si>
    <t>90 63620</t>
  </si>
  <si>
    <t>PELLERIN Martine</t>
  </si>
  <si>
    <t>135</t>
  </si>
  <si>
    <t>95 80576</t>
  </si>
  <si>
    <t>PELLISSON Olivier</t>
  </si>
  <si>
    <t>179</t>
  </si>
  <si>
    <t>94 73520</t>
  </si>
  <si>
    <t>PENET Yvonne</t>
  </si>
  <si>
    <t>145</t>
  </si>
  <si>
    <t>13 105433</t>
  </si>
  <si>
    <t>PIERREUSE David</t>
  </si>
  <si>
    <t>85 23525</t>
  </si>
  <si>
    <t>ABRIVARD Michel</t>
  </si>
  <si>
    <t>BELVEDERE DIEPPE BOWLING CLUB</t>
  </si>
  <si>
    <t>95 79914</t>
  </si>
  <si>
    <t>ARCHIAPATI Grégory</t>
  </si>
  <si>
    <t>95 11556</t>
  </si>
  <si>
    <t>BEAUJOUAN Jean</t>
  </si>
  <si>
    <t>98 61107</t>
  </si>
  <si>
    <t>BON Philippe</t>
  </si>
  <si>
    <t>161</t>
  </si>
  <si>
    <t>98 61534</t>
  </si>
  <si>
    <t>CADINOT Patricia</t>
  </si>
  <si>
    <t>146</t>
  </si>
  <si>
    <t>85 23407</t>
  </si>
  <si>
    <t>CORNET Jany</t>
  </si>
  <si>
    <t>160</t>
  </si>
  <si>
    <t>98 60784</t>
  </si>
  <si>
    <t>DEHAYS Marc</t>
  </si>
  <si>
    <t>156</t>
  </si>
  <si>
    <t>12 103609</t>
  </si>
  <si>
    <t>DUSSAUX Philippe</t>
  </si>
  <si>
    <t>126</t>
  </si>
  <si>
    <t>5 89642</t>
  </si>
  <si>
    <t>GILLES Patrice</t>
  </si>
  <si>
    <t>151</t>
  </si>
  <si>
    <t>88 57018</t>
  </si>
  <si>
    <t>LACOMBE Frédéric</t>
  </si>
  <si>
    <t>178</t>
  </si>
  <si>
    <t>99 62114</t>
  </si>
  <si>
    <t>LAPLACE Dominique</t>
  </si>
  <si>
    <t>171</t>
  </si>
  <si>
    <t>50 60781</t>
  </si>
  <si>
    <t>MARGERIN Daniel</t>
  </si>
  <si>
    <t>163</t>
  </si>
  <si>
    <t>98 61109</t>
  </si>
  <si>
    <t>ROUSSEL Stéphane</t>
  </si>
  <si>
    <t>166</t>
  </si>
  <si>
    <t>98 61363</t>
  </si>
  <si>
    <t>SIMEON Christelle</t>
  </si>
  <si>
    <t>5 88593</t>
  </si>
  <si>
    <t>SORTAMBOC Mathieu</t>
  </si>
  <si>
    <t>185</t>
  </si>
  <si>
    <t>3 47841</t>
  </si>
  <si>
    <t>TOUTAIN Damien</t>
  </si>
  <si>
    <t>176</t>
  </si>
  <si>
    <t>99 61905</t>
  </si>
  <si>
    <t>TOUTAIN David</t>
  </si>
  <si>
    <t>13 104953</t>
  </si>
  <si>
    <t>TOUTAIN Magalie</t>
  </si>
  <si>
    <t>98 60177</t>
  </si>
  <si>
    <t>VASSEUR Thierry</t>
  </si>
  <si>
    <t>180</t>
  </si>
  <si>
    <t>0 60306</t>
  </si>
  <si>
    <t>ZOONEKYND Albert</t>
  </si>
  <si>
    <t>13 105314</t>
  </si>
  <si>
    <t>BARTHE Daniel</t>
  </si>
  <si>
    <t>BOWLING CLUB AERO EVREUX</t>
  </si>
  <si>
    <t>13 105315</t>
  </si>
  <si>
    <t>BARTHE Martine</t>
  </si>
  <si>
    <t>157</t>
  </si>
  <si>
    <t>12 103140</t>
  </si>
  <si>
    <t>BERNARD Thierry</t>
  </si>
  <si>
    <t>174</t>
  </si>
  <si>
    <t>12 103141</t>
  </si>
  <si>
    <t>BERTHELOT Jean-Paul</t>
  </si>
  <si>
    <t>13 105316</t>
  </si>
  <si>
    <t>BIDAULT Daniel</t>
  </si>
  <si>
    <t>147</t>
  </si>
  <si>
    <t>13 105319</t>
  </si>
  <si>
    <t>BONNEVILLE Marie Catherine</t>
  </si>
  <si>
    <t>9 97831</t>
  </si>
  <si>
    <t>CIOFOLO Michel</t>
  </si>
  <si>
    <t>12 103102</t>
  </si>
  <si>
    <t>CLARE Jean-Marc</t>
  </si>
  <si>
    <t>13 105318</t>
  </si>
  <si>
    <t>DRIEU Eliane</t>
  </si>
  <si>
    <t>133</t>
  </si>
  <si>
    <t>12 103142</t>
  </si>
  <si>
    <t>FAYOL Didier</t>
  </si>
  <si>
    <t>2 63894</t>
  </si>
  <si>
    <t>FERET Michel</t>
  </si>
  <si>
    <t>173</t>
  </si>
  <si>
    <t>98 40906</t>
  </si>
  <si>
    <t>HOMBOURGER Luc</t>
  </si>
  <si>
    <t>159</t>
  </si>
  <si>
    <t>13 105317</t>
  </si>
  <si>
    <t>LECOQ Denis</t>
  </si>
  <si>
    <t>2 64224</t>
  </si>
  <si>
    <t>MAGUERO Maxence</t>
  </si>
  <si>
    <t>3 64834</t>
  </si>
  <si>
    <t>MAGUERO Philippe</t>
  </si>
  <si>
    <t>184</t>
  </si>
  <si>
    <t>87 51225</t>
  </si>
  <si>
    <t>MENNESSON Patrice</t>
  </si>
  <si>
    <t>13 105320</t>
  </si>
  <si>
    <t>PORQUEZ Thérèse</t>
  </si>
  <si>
    <t>140</t>
  </si>
  <si>
    <t>14 106591</t>
  </si>
  <si>
    <t>ROS François</t>
  </si>
  <si>
    <t>14 106592</t>
  </si>
  <si>
    <t>TESSIER Philippe</t>
  </si>
  <si>
    <t>5 90541</t>
  </si>
  <si>
    <t>VITRY Thierry</t>
  </si>
  <si>
    <t>8 95726</t>
  </si>
  <si>
    <t>AUBERT Claire</t>
  </si>
  <si>
    <t>BOWLING CLUB DE LA MIVOIE</t>
  </si>
  <si>
    <t>8 95723</t>
  </si>
  <si>
    <t>AUBERT Virginie</t>
  </si>
  <si>
    <t>152</t>
  </si>
  <si>
    <t>14 106405</t>
  </si>
  <si>
    <t>BENARD Christian</t>
  </si>
  <si>
    <t>11 101974</t>
  </si>
  <si>
    <t>JB</t>
  </si>
  <si>
    <t>BERKANI THOMAS</t>
  </si>
  <si>
    <t>149</t>
  </si>
  <si>
    <t>94 75838</t>
  </si>
  <si>
    <t>BLESSEL Jean-Marc</t>
  </si>
  <si>
    <t>6 91876</t>
  </si>
  <si>
    <t>CARON Cédric</t>
  </si>
  <si>
    <t>5 89647</t>
  </si>
  <si>
    <t>CARON Nicolas</t>
  </si>
  <si>
    <t>162</t>
  </si>
  <si>
    <t>7 93270</t>
  </si>
  <si>
    <t>FROMAGER Cathy</t>
  </si>
  <si>
    <t>14 106404</t>
  </si>
  <si>
    <t>JOURJON Pierre</t>
  </si>
  <si>
    <t>13 105334</t>
  </si>
  <si>
    <t>LAMARCHE Lara</t>
  </si>
  <si>
    <t>3 65313</t>
  </si>
  <si>
    <t>LEMAIRE Martine</t>
  </si>
  <si>
    <t>5 89648</t>
  </si>
  <si>
    <t>LEVY Jérôme</t>
  </si>
  <si>
    <t>165</t>
  </si>
  <si>
    <t>8 96925</t>
  </si>
  <si>
    <t>MASSET Christophe</t>
  </si>
  <si>
    <t>3 65800</t>
  </si>
  <si>
    <t>NOEL David</t>
  </si>
  <si>
    <t>4 86294</t>
  </si>
  <si>
    <t>VIENNE Séverine</t>
  </si>
  <si>
    <t>11 101339</t>
  </si>
  <si>
    <t>AFFAGARD Alain</t>
  </si>
  <si>
    <t>BOWLING CLUB DU LAC DE CANIEL</t>
  </si>
  <si>
    <t>3 65534</t>
  </si>
  <si>
    <t>BONDU Hélène</t>
  </si>
  <si>
    <t>138</t>
  </si>
  <si>
    <t>13 104530</t>
  </si>
  <si>
    <t>BJ</t>
  </si>
  <si>
    <t>BONDU Ludovic</t>
  </si>
  <si>
    <t>3 64906</t>
  </si>
  <si>
    <t>BONDU Nicolas</t>
  </si>
  <si>
    <t>3 64909</t>
  </si>
  <si>
    <t>BOURGOIN Jean-Luc</t>
  </si>
  <si>
    <t>3 64897</t>
  </si>
  <si>
    <t>BRENTOT Régis</t>
  </si>
  <si>
    <t>12 103148</t>
  </si>
  <si>
    <t>MI</t>
  </si>
  <si>
    <t>BROUTIN Axel</t>
  </si>
  <si>
    <t>12 103147</t>
  </si>
  <si>
    <t>CA</t>
  </si>
  <si>
    <t>BROUTIN Julien</t>
  </si>
  <si>
    <t>10 100453</t>
  </si>
  <si>
    <t>BROUTIN-DEVILLIER Sophie</t>
  </si>
  <si>
    <t>89 58122</t>
  </si>
  <si>
    <t>BUQUET Claude</t>
  </si>
  <si>
    <t>158</t>
  </si>
  <si>
    <t>11 101338</t>
  </si>
  <si>
    <t>BUQUET Didier</t>
  </si>
  <si>
    <t>3 64910</t>
  </si>
  <si>
    <t>CAHARD Catherine</t>
  </si>
  <si>
    <t>13 105526</t>
  </si>
  <si>
    <t>CHAPELLE Bastien</t>
  </si>
  <si>
    <t>13 105525</t>
  </si>
  <si>
    <t>CHAPELLE Camille</t>
  </si>
  <si>
    <t>125</t>
  </si>
  <si>
    <t>14 106224</t>
  </si>
  <si>
    <t>CHAREYRE Cyril</t>
  </si>
  <si>
    <t>13 104525</t>
  </si>
  <si>
    <t>DECROOCQ Vianney</t>
  </si>
  <si>
    <t>12 103149</t>
  </si>
  <si>
    <t>FOLLIN Arlette</t>
  </si>
  <si>
    <t>12 103150</t>
  </si>
  <si>
    <t>FOLLIN Serge</t>
  </si>
  <si>
    <t>14 106403</t>
  </si>
  <si>
    <t>GERVAIS Emile</t>
  </si>
  <si>
    <t>13 104524</t>
  </si>
  <si>
    <t>PO</t>
  </si>
  <si>
    <t>GERVAIS Louis</t>
  </si>
  <si>
    <t>120</t>
  </si>
  <si>
    <t>8 95827</t>
  </si>
  <si>
    <t>GIRARD Patrick</t>
  </si>
  <si>
    <t>5 90546</t>
  </si>
  <si>
    <t>HALLAY Dominique</t>
  </si>
  <si>
    <t>9 97580</t>
  </si>
  <si>
    <t>14 106679</t>
  </si>
  <si>
    <t>LEBRUN Martial</t>
  </si>
  <si>
    <t>8 95436</t>
  </si>
  <si>
    <t>LEFEBVRE Nelly</t>
  </si>
  <si>
    <t>3 64908</t>
  </si>
  <si>
    <t>LEJEUNE Christian</t>
  </si>
  <si>
    <t>13 105515</t>
  </si>
  <si>
    <t>LERISBE Marika</t>
  </si>
  <si>
    <t>13 105516</t>
  </si>
  <si>
    <t>LERISBE Orlane</t>
  </si>
  <si>
    <t>14 106223</t>
  </si>
  <si>
    <t>LORCHER Clara</t>
  </si>
  <si>
    <t>3 64917</t>
  </si>
  <si>
    <t>MELIOT Bertrand</t>
  </si>
  <si>
    <t>164</t>
  </si>
  <si>
    <t>5 88976</t>
  </si>
  <si>
    <t>MURZYN Alfred</t>
  </si>
  <si>
    <t>8 95435</t>
  </si>
  <si>
    <t>PAULMIER Jonathan</t>
  </si>
  <si>
    <t>11 101341</t>
  </si>
  <si>
    <t>PERROT Bruno</t>
  </si>
  <si>
    <t>11 101340</t>
  </si>
  <si>
    <t>JA</t>
  </si>
  <si>
    <t>PERROT Floriane</t>
  </si>
  <si>
    <t>14 106222</t>
  </si>
  <si>
    <t>PIERROT Alexandre</t>
  </si>
  <si>
    <t>12 103615</t>
  </si>
  <si>
    <t>PIGNE Sylvain</t>
  </si>
  <si>
    <t>154</t>
  </si>
  <si>
    <t>14 106221</t>
  </si>
  <si>
    <t>PRINCE Joséphine</t>
  </si>
  <si>
    <t>14 106220</t>
  </si>
  <si>
    <t>PRINCE Patrick</t>
  </si>
  <si>
    <t>3 65533</t>
  </si>
  <si>
    <t>RAIMBOURG Pascal</t>
  </si>
  <si>
    <t>172</t>
  </si>
  <si>
    <t>12 103146</t>
  </si>
  <si>
    <t>VIARD Christian</t>
  </si>
  <si>
    <t>98 40904</t>
  </si>
  <si>
    <t>ALBERT James</t>
  </si>
  <si>
    <t>BOWLING CLUB LOUVIERS</t>
  </si>
  <si>
    <t>14 106079</t>
  </si>
  <si>
    <t>BRIANT Cécilia</t>
  </si>
  <si>
    <t>99 41754</t>
  </si>
  <si>
    <t>CAMPION Christophe</t>
  </si>
  <si>
    <t>14 106080</t>
  </si>
  <si>
    <t>CHAPOT Christophe</t>
  </si>
  <si>
    <t>7 93515</t>
  </si>
  <si>
    <t>CHASSAGNOUX Hervé</t>
  </si>
  <si>
    <t>14 106081</t>
  </si>
  <si>
    <t>COPLO Alexandra</t>
  </si>
  <si>
    <t>12 103254</t>
  </si>
  <si>
    <t>DELHAUME Thomas</t>
  </si>
  <si>
    <t>105</t>
  </si>
  <si>
    <t>13 104668</t>
  </si>
  <si>
    <t>ESCARBASSIERE Antoine</t>
  </si>
  <si>
    <t>87 51459</t>
  </si>
  <si>
    <t>ESCARBASSIERE Serge</t>
  </si>
  <si>
    <t>2 64346</t>
  </si>
  <si>
    <t>HEPP Thomas</t>
  </si>
  <si>
    <t>99 62744</t>
  </si>
  <si>
    <t>LABORIE Olivier</t>
  </si>
  <si>
    <t>9 97833</t>
  </si>
  <si>
    <t>LE GALL Pascal</t>
  </si>
  <si>
    <t>13 104466</t>
  </si>
  <si>
    <t>LECOMPTE Dominique</t>
  </si>
  <si>
    <t>8 95719</t>
  </si>
  <si>
    <t>LEMAIRE Claude</t>
  </si>
  <si>
    <t>177</t>
  </si>
  <si>
    <t>9 98914</t>
  </si>
  <si>
    <t>LEVASSEUR Lionel</t>
  </si>
  <si>
    <t>169</t>
  </si>
  <si>
    <t>14 106082</t>
  </si>
  <si>
    <t>MAURICE Solenn</t>
  </si>
  <si>
    <t>91 65197</t>
  </si>
  <si>
    <t>MILLENCOURT René</t>
  </si>
  <si>
    <t>89 58530</t>
  </si>
  <si>
    <t>MOLINAS Christian</t>
  </si>
  <si>
    <t>13 105411</t>
  </si>
  <si>
    <t>MONNIER Alain</t>
  </si>
  <si>
    <t>11 101552</t>
  </si>
  <si>
    <t>MOUGIN Dylan</t>
  </si>
  <si>
    <t>131</t>
  </si>
  <si>
    <t>8 96521</t>
  </si>
  <si>
    <t>SERGENT Paul</t>
  </si>
  <si>
    <t>11 101553</t>
  </si>
  <si>
    <t>SOSTE Yanis</t>
  </si>
  <si>
    <t>12 104381</t>
  </si>
  <si>
    <t>ALLAIS David</t>
  </si>
  <si>
    <t>BOWLING CLUB ROUEN LE DRAGON</t>
  </si>
  <si>
    <t>11 101668</t>
  </si>
  <si>
    <t>AUBER Marcel</t>
  </si>
  <si>
    <t>139</t>
  </si>
  <si>
    <t>89 60462</t>
  </si>
  <si>
    <t>AUDEJEAN Alain</t>
  </si>
  <si>
    <t>5 89610</t>
  </si>
  <si>
    <t>BARON VITTECOQ Martial</t>
  </si>
  <si>
    <t>11 101667</t>
  </si>
  <si>
    <t>BEGAUD Patrick</t>
  </si>
  <si>
    <t>83 28242</t>
  </si>
  <si>
    <t>BENARD Claudy</t>
  </si>
  <si>
    <t>84 11758</t>
  </si>
  <si>
    <t>BOIDIN Didier</t>
  </si>
  <si>
    <t>85 9066</t>
  </si>
  <si>
    <t>BOURG Rémy</t>
  </si>
  <si>
    <t>85 15184</t>
  </si>
  <si>
    <t>BOURGEOIS Hubert</t>
  </si>
  <si>
    <t>90 61039</t>
  </si>
  <si>
    <t>BOUTARD Lionel</t>
  </si>
  <si>
    <t>7 93511</t>
  </si>
  <si>
    <t>BUQUET Pierre</t>
  </si>
  <si>
    <t>1 62303</t>
  </si>
  <si>
    <t>CAILLEMET Dominique</t>
  </si>
  <si>
    <t>6 91879</t>
  </si>
  <si>
    <t>CALBERG Catherine</t>
  </si>
  <si>
    <t>5 90111</t>
  </si>
  <si>
    <t>4 86291</t>
  </si>
  <si>
    <t>CHANDELIER Bruno</t>
  </si>
  <si>
    <t>14 106604</t>
  </si>
  <si>
    <t>CHANDELIER Julien</t>
  </si>
  <si>
    <t>143</t>
  </si>
  <si>
    <t>95 79436</t>
  </si>
  <si>
    <t>CHENU Pascal</t>
  </si>
  <si>
    <t>12 104190</t>
  </si>
  <si>
    <t>CLERIS Adrien</t>
  </si>
  <si>
    <t>0 60591</t>
  </si>
  <si>
    <t>COLLOT Stéphane</t>
  </si>
  <si>
    <t>10 99461</t>
  </si>
  <si>
    <t>CORBET Christophe</t>
  </si>
  <si>
    <t>50 61715</t>
  </si>
  <si>
    <t>COTELLE Jean-Paul</t>
  </si>
  <si>
    <t>5 90108</t>
  </si>
  <si>
    <t>COUVILLER Bernard</t>
  </si>
  <si>
    <t>5 90107</t>
  </si>
  <si>
    <t>COUVILLER Françoise</t>
  </si>
  <si>
    <t>11 102760</t>
  </si>
  <si>
    <t>COZETTE Claudine</t>
  </si>
  <si>
    <t>13 105252</t>
  </si>
  <si>
    <t>CRESCI Marcello</t>
  </si>
  <si>
    <t>10 99874</t>
  </si>
  <si>
    <t>DE BARROS Francis</t>
  </si>
  <si>
    <t>6 91103</t>
  </si>
  <si>
    <t>DE BARROS Manuel</t>
  </si>
  <si>
    <t>0 60816</t>
  </si>
  <si>
    <t>DEFRESNE Pascal</t>
  </si>
  <si>
    <t>1 61980</t>
  </si>
  <si>
    <t>DEGUINE Bernard</t>
  </si>
  <si>
    <t>188</t>
  </si>
  <si>
    <t>1 61981</t>
  </si>
  <si>
    <t>DEGUINE Guillaume</t>
  </si>
  <si>
    <t>4 86293</t>
  </si>
  <si>
    <t>DEGUINE Martine</t>
  </si>
  <si>
    <t>137</t>
  </si>
  <si>
    <t>12 103507</t>
  </si>
  <si>
    <t>DELCENSERIE Romain</t>
  </si>
  <si>
    <t>3 65595</t>
  </si>
  <si>
    <t>DENIS Christian</t>
  </si>
  <si>
    <t>5 89156</t>
  </si>
  <si>
    <t>DENOS Dominique</t>
  </si>
  <si>
    <t>5 89157</t>
  </si>
  <si>
    <t>DENOS Martine</t>
  </si>
  <si>
    <t>85 1018</t>
  </si>
  <si>
    <t>DESAIX Jean-Claude</t>
  </si>
  <si>
    <t>85 11768</t>
  </si>
  <si>
    <t>DI CAMILLO Camillo</t>
  </si>
  <si>
    <t>99 61716</t>
  </si>
  <si>
    <t>DIOURIS CASTELOT Pascal</t>
  </si>
  <si>
    <t>2 63983</t>
  </si>
  <si>
    <t>DUFOUR Bruno</t>
  </si>
  <si>
    <t>10 100971</t>
  </si>
  <si>
    <t>DUPRE Jérémy</t>
  </si>
  <si>
    <t>9 98482</t>
  </si>
  <si>
    <t>DURAND Christine</t>
  </si>
  <si>
    <t>87 51746</t>
  </si>
  <si>
    <t>DURAND Jean-Michel</t>
  </si>
  <si>
    <t>8 95826</t>
  </si>
  <si>
    <t>DURAND Quentin</t>
  </si>
  <si>
    <t>12 104380</t>
  </si>
  <si>
    <t>DUVAL Christophe</t>
  </si>
  <si>
    <t>10 100452</t>
  </si>
  <si>
    <t>DUVAL Marie</t>
  </si>
  <si>
    <t>144</t>
  </si>
  <si>
    <t>3 65292</t>
  </si>
  <si>
    <t>DUVAL Patrick</t>
  </si>
  <si>
    <t>187</t>
  </si>
  <si>
    <t>0 60592</t>
  </si>
  <si>
    <t>FRECHON Sylvain</t>
  </si>
  <si>
    <t>192</t>
  </si>
  <si>
    <t>93 70995</t>
  </si>
  <si>
    <t>FROCAUT Anne-Marie</t>
  </si>
  <si>
    <t>94 75901</t>
  </si>
  <si>
    <t>GEORGES Agnès</t>
  </si>
  <si>
    <t>93 70987</t>
  </si>
  <si>
    <t>GEORGES Thierry</t>
  </si>
  <si>
    <t>8 96537</t>
  </si>
  <si>
    <t>GHESQUIER Lydie</t>
  </si>
  <si>
    <t>92 70017</t>
  </si>
  <si>
    <t>GILLES Philippe</t>
  </si>
  <si>
    <t>8 96139</t>
  </si>
  <si>
    <t>GRAINVILLE Françoise</t>
  </si>
  <si>
    <t>118</t>
  </si>
  <si>
    <t>7 95039</t>
  </si>
  <si>
    <t>GUERARD Pierre</t>
  </si>
  <si>
    <t>85 41642</t>
  </si>
  <si>
    <t>GUERIN Jacques</t>
  </si>
  <si>
    <t>9 97755</t>
  </si>
  <si>
    <t>GUEROULT Dimitri</t>
  </si>
  <si>
    <t>8 96136</t>
  </si>
  <si>
    <t>GUEROULT Philippe</t>
  </si>
  <si>
    <t>12 103522</t>
  </si>
  <si>
    <t>HAMELET Emmanuel</t>
  </si>
  <si>
    <t>141</t>
  </si>
  <si>
    <t>5 89599</t>
  </si>
  <si>
    <t>HERBAYS Aurélien</t>
  </si>
  <si>
    <t>12 104379</t>
  </si>
  <si>
    <t>HERVE Bernard</t>
  </si>
  <si>
    <t>94 4337</t>
  </si>
  <si>
    <t>HINGREZ Michel</t>
  </si>
  <si>
    <t>4 86761</t>
  </si>
  <si>
    <t>HIS David</t>
  </si>
  <si>
    <t>3 65795</t>
  </si>
  <si>
    <t>HYSBERGUE Denis</t>
  </si>
  <si>
    <t>6 91531</t>
  </si>
  <si>
    <t>LACAILLE Pascal</t>
  </si>
  <si>
    <t>4 87094</t>
  </si>
  <si>
    <t>LAGORCE Rémy</t>
  </si>
  <si>
    <t>9 98655</t>
  </si>
  <si>
    <t>LAGRANGE Fabrice</t>
  </si>
  <si>
    <t>14 105902</t>
  </si>
  <si>
    <t>LAGRANGE Hugo</t>
  </si>
  <si>
    <t>13 105249</t>
  </si>
  <si>
    <t>LANGLAIS Lionel</t>
  </si>
  <si>
    <t>95 79433</t>
  </si>
  <si>
    <t>LE BAIL Guillaume</t>
  </si>
  <si>
    <t>10 100451</t>
  </si>
  <si>
    <t>LECOEUR Yohann</t>
  </si>
  <si>
    <t>128</t>
  </si>
  <si>
    <t>14 105895</t>
  </si>
  <si>
    <t>LECOQ Raoul</t>
  </si>
  <si>
    <t>5 89606</t>
  </si>
  <si>
    <t>LEMAITRE Arnaud</t>
  </si>
  <si>
    <t>2 64350</t>
  </si>
  <si>
    <t>LEMARCHAND Lionel</t>
  </si>
  <si>
    <t>2 63901</t>
  </si>
  <si>
    <t>LEMETAIS Christophe</t>
  </si>
  <si>
    <t>9 99093</t>
  </si>
  <si>
    <t>LEMOINE Frédéric</t>
  </si>
  <si>
    <t>0 60817</t>
  </si>
  <si>
    <t>LEPELLETIER Marc</t>
  </si>
  <si>
    <t>7 93694</t>
  </si>
  <si>
    <t>LEQUESNE Julien</t>
  </si>
  <si>
    <t>12 103449</t>
  </si>
  <si>
    <t>LEROY Daniel</t>
  </si>
  <si>
    <t>10 99462</t>
  </si>
  <si>
    <t>LHOMME Yohane</t>
  </si>
  <si>
    <t>124</t>
  </si>
  <si>
    <t>6 91083</t>
  </si>
  <si>
    <t>LOUESSARD Corentin</t>
  </si>
  <si>
    <t>85 750</t>
  </si>
  <si>
    <t>LOZIAK Jean-Paul</t>
  </si>
  <si>
    <t>92 70001</t>
  </si>
  <si>
    <t>MAGNAN Jean-Luc</t>
  </si>
  <si>
    <t>2 63981</t>
  </si>
  <si>
    <t>MAINBERTE Pascal</t>
  </si>
  <si>
    <t>12 104382</t>
  </si>
  <si>
    <t>MARANDE Emilien</t>
  </si>
  <si>
    <t>1 62299</t>
  </si>
  <si>
    <t>MARETTE Valérie</t>
  </si>
  <si>
    <t>1 62300</t>
  </si>
  <si>
    <t>MENNEREUIL Patrick</t>
  </si>
  <si>
    <t>85 798</t>
  </si>
  <si>
    <t>ORTUZAR José</t>
  </si>
  <si>
    <t>9 97815</t>
  </si>
  <si>
    <t>PATIN Florian</t>
  </si>
  <si>
    <t>7 93513</t>
  </si>
  <si>
    <t>PAYENNEVILLE Renaud</t>
  </si>
  <si>
    <t>94 76601</t>
  </si>
  <si>
    <t>PENIN Thierry</t>
  </si>
  <si>
    <t>85 19732</t>
  </si>
  <si>
    <t>PHAM-VAN Josiane</t>
  </si>
  <si>
    <t>10 100691</t>
  </si>
  <si>
    <t>PIERRAIN Christophe</t>
  </si>
  <si>
    <t>11 102908</t>
  </si>
  <si>
    <t>PLUMET Corentin</t>
  </si>
  <si>
    <t>115</t>
  </si>
  <si>
    <t>3 65798</t>
  </si>
  <si>
    <t>PONCEAU Davy</t>
  </si>
  <si>
    <t>1 62304</t>
  </si>
  <si>
    <t>PREAUX Pierre</t>
  </si>
  <si>
    <t>12 104383</t>
  </si>
  <si>
    <t>PROD'HOMME Candice</t>
  </si>
  <si>
    <t>0 60814</t>
  </si>
  <si>
    <t>RAGOT Benoit</t>
  </si>
  <si>
    <t>4 87093</t>
  </si>
  <si>
    <t>RENAUDINEAU Eric</t>
  </si>
  <si>
    <t>96 84655</t>
  </si>
  <si>
    <t>ROULAND Patrice</t>
  </si>
  <si>
    <t>87 53407</t>
  </si>
  <si>
    <t>SISUNG Christian</t>
  </si>
  <si>
    <t>14 107018</t>
  </si>
  <si>
    <t>SOLER Maria</t>
  </si>
  <si>
    <t>13 105251</t>
  </si>
  <si>
    <t>TAFFIN Christine</t>
  </si>
  <si>
    <t>12 104105</t>
  </si>
  <si>
    <t>TAFFIN Guy</t>
  </si>
  <si>
    <t>8 96138</t>
  </si>
  <si>
    <t>THOMAS Christophe</t>
  </si>
  <si>
    <t>93 70985</t>
  </si>
  <si>
    <t>TIERCE Didier</t>
  </si>
  <si>
    <t>182</t>
  </si>
  <si>
    <t>5 90110</t>
  </si>
  <si>
    <t>TOUCHE Annick</t>
  </si>
  <si>
    <t>1 9063000</t>
  </si>
  <si>
    <t>VAZ Francisco</t>
  </si>
  <si>
    <t>7 93655</t>
  </si>
  <si>
    <t>VIENNE Lhéa</t>
  </si>
  <si>
    <t>9 98912</t>
  </si>
  <si>
    <t>AUBRY Martine</t>
  </si>
  <si>
    <t>BOWLING CLUB TRIANGLE D'OR</t>
  </si>
  <si>
    <t>85 17965</t>
  </si>
  <si>
    <t>BAUDU Lionel</t>
  </si>
  <si>
    <t>3 65282</t>
  </si>
  <si>
    <t>BAUDU Sébastien</t>
  </si>
  <si>
    <t>6 91514</t>
  </si>
  <si>
    <t>BENARD Jean</t>
  </si>
  <si>
    <t>8 96723</t>
  </si>
  <si>
    <t>BEN-RALISOA Ben</t>
  </si>
  <si>
    <t>85 7249</t>
  </si>
  <si>
    <t>BILLARD Jean-Michel</t>
  </si>
  <si>
    <t>93 71269</t>
  </si>
  <si>
    <t>BORIES Bernard</t>
  </si>
  <si>
    <t>89 59436</t>
  </si>
  <si>
    <t>BOURLET Michel</t>
  </si>
  <si>
    <t>98 61397</t>
  </si>
  <si>
    <t>BURGOT Alain</t>
  </si>
  <si>
    <t>88 56458</t>
  </si>
  <si>
    <t>CALAIS Jean-Pierre</t>
  </si>
  <si>
    <t>92 67061</t>
  </si>
  <si>
    <t>CATALA Stéphane</t>
  </si>
  <si>
    <t>181</t>
  </si>
  <si>
    <t>94 73509</t>
  </si>
  <si>
    <t>6 91515</t>
  </si>
  <si>
    <t>COQUET André</t>
  </si>
  <si>
    <t>11 101207</t>
  </si>
  <si>
    <t>COUSIN Odile</t>
  </si>
  <si>
    <t>136</t>
  </si>
  <si>
    <t>87 52459</t>
  </si>
  <si>
    <t>DALL'AGNOL Annick</t>
  </si>
  <si>
    <t>6 92147</t>
  </si>
  <si>
    <t>DEBRIS Denis</t>
  </si>
  <si>
    <t>94 73510</t>
  </si>
  <si>
    <t>DELPECH Arlette</t>
  </si>
  <si>
    <t>0 60811</t>
  </si>
  <si>
    <t>DELPECH Rémi</t>
  </si>
  <si>
    <t>13 104949</t>
  </si>
  <si>
    <t>DEMIER Sophie</t>
  </si>
  <si>
    <t>89 59462</t>
  </si>
  <si>
    <t>DEVERRE Evelyne</t>
  </si>
  <si>
    <t>2 63530</t>
  </si>
  <si>
    <t>EUSEBIO Nathalie</t>
  </si>
  <si>
    <t>6 91372</t>
  </si>
  <si>
    <t>FERRER Olivier</t>
  </si>
  <si>
    <t>86 23215</t>
  </si>
  <si>
    <t>FONGARNAND Patrick</t>
  </si>
  <si>
    <t>2 64221</t>
  </si>
  <si>
    <t>FRANCOIS Denis</t>
  </si>
  <si>
    <t>87 52460</t>
  </si>
  <si>
    <t>LAMOULLER Ida</t>
  </si>
  <si>
    <t>84 36843</t>
  </si>
  <si>
    <t>LANOS Nicole</t>
  </si>
  <si>
    <t>0 60818</t>
  </si>
  <si>
    <t>LANOS Thibaut</t>
  </si>
  <si>
    <t>94 73516</t>
  </si>
  <si>
    <t>LE BAIL Jacques</t>
  </si>
  <si>
    <t>90 60910</t>
  </si>
  <si>
    <t>LEFRANCOIS Jean</t>
  </si>
  <si>
    <t>85 34153</t>
  </si>
  <si>
    <t>LEMAIGNEN Sylvie</t>
  </si>
  <si>
    <t>0 60308</t>
  </si>
  <si>
    <t>LEROUX Paulette</t>
  </si>
  <si>
    <t>93 71266</t>
  </si>
  <si>
    <t>LEWANDOWSKI Richard</t>
  </si>
  <si>
    <t>50 60117</t>
  </si>
  <si>
    <t>LUCAS Claude</t>
  </si>
  <si>
    <t>98 60524</t>
  </si>
  <si>
    <t>MALOISEL Franck</t>
  </si>
  <si>
    <t>194</t>
  </si>
  <si>
    <t>89 58577</t>
  </si>
  <si>
    <t>MARIETTE Laure</t>
  </si>
  <si>
    <t>94 73519</t>
  </si>
  <si>
    <t>85 403</t>
  </si>
  <si>
    <t>NILHO Jean-Claude</t>
  </si>
  <si>
    <t>94 75845</t>
  </si>
  <si>
    <t>OZENNE Jean-Claude</t>
  </si>
  <si>
    <t>85 45757</t>
  </si>
  <si>
    <t>PATISSIER Alain</t>
  </si>
  <si>
    <t>90 62472</t>
  </si>
  <si>
    <t>PETIT Antoine</t>
  </si>
  <si>
    <t>92 67064</t>
  </si>
  <si>
    <t>PETIT Jean-Louis</t>
  </si>
  <si>
    <t>92 67063</t>
  </si>
  <si>
    <t>PETIT Marie-Claude</t>
  </si>
  <si>
    <t>6 92521</t>
  </si>
  <si>
    <t>PIETTE Michel</t>
  </si>
  <si>
    <t>6 91516</t>
  </si>
  <si>
    <t>ROGER Gérard</t>
  </si>
  <si>
    <t>7 94514</t>
  </si>
  <si>
    <t>SKOPNICK Audrey</t>
  </si>
  <si>
    <t>92 67065</t>
  </si>
  <si>
    <t>97 84838</t>
  </si>
  <si>
    <t>SOLER Jérôme</t>
  </si>
  <si>
    <t>14 106599</t>
  </si>
  <si>
    <t>TOUTAIN Jean-Marc</t>
  </si>
  <si>
    <t>50 60528</t>
  </si>
  <si>
    <t>TRAORE Dobal</t>
  </si>
  <si>
    <t>99 62117</t>
  </si>
  <si>
    <t>VALLEE Jacques</t>
  </si>
  <si>
    <t>10 99489</t>
  </si>
  <si>
    <t>WEPPE Patrick</t>
  </si>
  <si>
    <t>10 100302</t>
  </si>
  <si>
    <t>BAUDU Alain</t>
  </si>
  <si>
    <t>C.O. RENAULT SANDOUVILLE</t>
  </si>
  <si>
    <t>99 62758</t>
  </si>
  <si>
    <t>BRETTEVILLE Antoine</t>
  </si>
  <si>
    <t>87 51752</t>
  </si>
  <si>
    <t>CORUBLE Denis</t>
  </si>
  <si>
    <t>85 1964</t>
  </si>
  <si>
    <t>DIEPPOIS Patrick</t>
  </si>
  <si>
    <t>87 51754</t>
  </si>
  <si>
    <t>GEMARD Philippe</t>
  </si>
  <si>
    <t>87 53400</t>
  </si>
  <si>
    <t>0 60587</t>
  </si>
  <si>
    <t>HARDOUIN Michel</t>
  </si>
  <si>
    <t>93 71001</t>
  </si>
  <si>
    <t>LECOMTE Eric</t>
  </si>
  <si>
    <t>10 100304</t>
  </si>
  <si>
    <t>LEPRETTRE Catherine</t>
  </si>
  <si>
    <t>10 100303</t>
  </si>
  <si>
    <t>LEPRETTRE Philippe</t>
  </si>
  <si>
    <t>98 60367</t>
  </si>
  <si>
    <t>RIBET Joelle</t>
  </si>
  <si>
    <t>142</t>
  </si>
  <si>
    <t>12 104191</t>
  </si>
  <si>
    <t>VIRLOUVET Olivier</t>
  </si>
  <si>
    <t>5 88588</t>
  </si>
  <si>
    <t>AUGER Philippe</t>
  </si>
  <si>
    <t>C.S.G. BOWLING NOTRE DAME DE GRAVENCHON</t>
  </si>
  <si>
    <t>7 93013</t>
  </si>
  <si>
    <t>BILLAUX Vivien</t>
  </si>
  <si>
    <t>13 104520</t>
  </si>
  <si>
    <t>CAHARD Morgan</t>
  </si>
  <si>
    <t>8 95203</t>
  </si>
  <si>
    <t>CHAROUPIS Isabelle</t>
  </si>
  <si>
    <t>7 94798</t>
  </si>
  <si>
    <t>CHAUSSEE Frédéric</t>
  </si>
  <si>
    <t>5 90547</t>
  </si>
  <si>
    <t>DEHAIS Pascal</t>
  </si>
  <si>
    <t>0 60588</t>
  </si>
  <si>
    <t>HARDOUIN Martine</t>
  </si>
  <si>
    <t>5 88693</t>
  </si>
  <si>
    <t>JOURDAIN Daniel</t>
  </si>
  <si>
    <t>12 103259</t>
  </si>
  <si>
    <t>JOURDAIN Philippe</t>
  </si>
  <si>
    <t>3 8047988</t>
  </si>
  <si>
    <t>LALLEMAND Michel</t>
  </si>
  <si>
    <t>3 47987</t>
  </si>
  <si>
    <t>LALLEMAND Vincent</t>
  </si>
  <si>
    <t>7 93017</t>
  </si>
  <si>
    <t>LECOURT Pascal</t>
  </si>
  <si>
    <t>7 93025</t>
  </si>
  <si>
    <t>LELONG Romain</t>
  </si>
  <si>
    <t>5 90650</t>
  </si>
  <si>
    <t>LEMESLE Thierry</t>
  </si>
  <si>
    <t>12 103260</t>
  </si>
  <si>
    <t>PRUVOST Jean-Marc</t>
  </si>
  <si>
    <t>10 100692</t>
  </si>
  <si>
    <t>QUONIAM Daniel</t>
  </si>
  <si>
    <t>5 88429</t>
  </si>
  <si>
    <t>RENIOU Nelly</t>
  </si>
  <si>
    <t>5 88431</t>
  </si>
  <si>
    <t>ROBERT Nadine</t>
  </si>
  <si>
    <t>5 88427</t>
  </si>
  <si>
    <t>ROBERT Philippe</t>
  </si>
  <si>
    <t>4 86297</t>
  </si>
  <si>
    <t>ROGUES Evelyn</t>
  </si>
  <si>
    <t>85 35912</t>
  </si>
  <si>
    <t>SOMVILLE Angélina</t>
  </si>
  <si>
    <t>11 101824</t>
  </si>
  <si>
    <t>BELLOIR Benjamin</t>
  </si>
  <si>
    <t>CHORUS BOWLING CLUB</t>
  </si>
  <si>
    <t>12 103139</t>
  </si>
  <si>
    <t>BIZON Christian</t>
  </si>
  <si>
    <t>13 105035</t>
  </si>
  <si>
    <t>BRISOT François</t>
  </si>
  <si>
    <t>134</t>
  </si>
  <si>
    <t>12 103132</t>
  </si>
  <si>
    <t>COURTOIS Laura</t>
  </si>
  <si>
    <t>12 103131</t>
  </si>
  <si>
    <t>COURTOIS Lisa</t>
  </si>
  <si>
    <t>9 98476</t>
  </si>
  <si>
    <t>COURTOIS Sébastien</t>
  </si>
  <si>
    <t>12 103130</t>
  </si>
  <si>
    <t>COURTOIS Thomas</t>
  </si>
  <si>
    <t>183</t>
  </si>
  <si>
    <t>5 88979</t>
  </si>
  <si>
    <t>COUTURIER Cédric</t>
  </si>
  <si>
    <t>14 106408</t>
  </si>
  <si>
    <t>COUTURIER Laura</t>
  </si>
  <si>
    <t>110</t>
  </si>
  <si>
    <t>6 91888</t>
  </si>
  <si>
    <t>COUTURIER Tony</t>
  </si>
  <si>
    <t>12 103614</t>
  </si>
  <si>
    <t>DESHAIES Patrick</t>
  </si>
  <si>
    <t>14 106214</t>
  </si>
  <si>
    <t>DEVAUX Tania</t>
  </si>
  <si>
    <t>14 106211</t>
  </si>
  <si>
    <t>DUCHESNE Margaux</t>
  </si>
  <si>
    <t>14 106209</t>
  </si>
  <si>
    <t>DUCLOS Romain</t>
  </si>
  <si>
    <t>12 103138</t>
  </si>
  <si>
    <t>FOHRER Nathalie</t>
  </si>
  <si>
    <t>3 64916</t>
  </si>
  <si>
    <t>FOLAIN Jacques</t>
  </si>
  <si>
    <t>148</t>
  </si>
  <si>
    <t>3 64892</t>
  </si>
  <si>
    <t>FOLAIN Lucile</t>
  </si>
  <si>
    <t>7 93516</t>
  </si>
  <si>
    <t>LACOUR Matthieu</t>
  </si>
  <si>
    <t>7 93518</t>
  </si>
  <si>
    <t>LACOUR Philippe</t>
  </si>
  <si>
    <t>13 105530</t>
  </si>
  <si>
    <t>LAINE Mickael</t>
  </si>
  <si>
    <t>14 106217</t>
  </si>
  <si>
    <t>LEBLANC Clément</t>
  </si>
  <si>
    <t>14 106215</t>
  </si>
  <si>
    <t>LEBLANC Elora</t>
  </si>
  <si>
    <t>13 104687</t>
  </si>
  <si>
    <t>LECUYER Gaëtan</t>
  </si>
  <si>
    <t>12 103613</t>
  </si>
  <si>
    <t>LENORMAND Daniel</t>
  </si>
  <si>
    <t>9 97582</t>
  </si>
  <si>
    <t>MACKOWIAK Cédric</t>
  </si>
  <si>
    <t>9 97581</t>
  </si>
  <si>
    <t>MACKOWIAK Jean-Luc</t>
  </si>
  <si>
    <t>9 97583</t>
  </si>
  <si>
    <t>MACKOWIAK Patricia</t>
  </si>
  <si>
    <t>4 87096</t>
  </si>
  <si>
    <t>MARCINIAK Henri</t>
  </si>
  <si>
    <t>14 106218</t>
  </si>
  <si>
    <t>MARIE Guillaume</t>
  </si>
  <si>
    <t>4 87762</t>
  </si>
  <si>
    <t>MARIN-CARRILLO Laurence</t>
  </si>
  <si>
    <t>9 98910</t>
  </si>
  <si>
    <t>MEUBRY Rémy</t>
  </si>
  <si>
    <t>3 64907</t>
  </si>
  <si>
    <t>MURGADO Bernard</t>
  </si>
  <si>
    <t>5 88981</t>
  </si>
  <si>
    <t>NIEL Wilfrid</t>
  </si>
  <si>
    <t>7 94066</t>
  </si>
  <si>
    <t>PICARD Mathieu</t>
  </si>
  <si>
    <t>9 99092</t>
  </si>
  <si>
    <t>PICARD Thierry</t>
  </si>
  <si>
    <t>12 103617</t>
  </si>
  <si>
    <t>QUESNEL Stéphane</t>
  </si>
  <si>
    <t>4 87095</t>
  </si>
  <si>
    <t>ROGER Gilbert</t>
  </si>
  <si>
    <t>14 106212</t>
  </si>
  <si>
    <t>SIMON Maxime</t>
  </si>
  <si>
    <t>3 64918</t>
  </si>
  <si>
    <t>THIOLLENT Arlette</t>
  </si>
  <si>
    <t>3 64890</t>
  </si>
  <si>
    <t>THIOLLENT Arnaud</t>
  </si>
  <si>
    <t>13 105036</t>
  </si>
  <si>
    <t>THIOLLENT Benjamin</t>
  </si>
  <si>
    <t>12 103129</t>
  </si>
  <si>
    <t>THIOLLENT Corentin</t>
  </si>
  <si>
    <t>3 64888</t>
  </si>
  <si>
    <t>THIOLLENT Jacques</t>
  </si>
  <si>
    <t>1 62960</t>
  </si>
  <si>
    <t>THOMAS Frédéric</t>
  </si>
  <si>
    <t>6 91887</t>
  </si>
  <si>
    <t>TOUTAIN Daniel</t>
  </si>
  <si>
    <t>5 88975</t>
  </si>
  <si>
    <t>TOUTAIN Jonathan</t>
  </si>
  <si>
    <t>3 64878</t>
  </si>
  <si>
    <t>AGOSTON Agnès</t>
  </si>
  <si>
    <t>DRAKKAR BOWL GRAND QUEVILLY</t>
  </si>
  <si>
    <t>85 24012</t>
  </si>
  <si>
    <t>AUBER Patrice</t>
  </si>
  <si>
    <t>3 64830</t>
  </si>
  <si>
    <t>AUBERT Gérard</t>
  </si>
  <si>
    <t>4 87457</t>
  </si>
  <si>
    <t>AYAD Mohamed</t>
  </si>
  <si>
    <t>6 91872</t>
  </si>
  <si>
    <t>BEMONT Hervé</t>
  </si>
  <si>
    <t>5 88422</t>
  </si>
  <si>
    <t>BOUCHON Philippe</t>
  </si>
  <si>
    <t>3 64872</t>
  </si>
  <si>
    <t>CHARLES Thierry</t>
  </si>
  <si>
    <t>98 60113</t>
  </si>
  <si>
    <t>CHEVREL Pascal</t>
  </si>
  <si>
    <t>1 61887</t>
  </si>
  <si>
    <t>DELABARRE Annick</t>
  </si>
  <si>
    <t>10 100307</t>
  </si>
  <si>
    <t>DEPERROIS Jean-Paul</t>
  </si>
  <si>
    <t>85 15721</t>
  </si>
  <si>
    <t>DUPREY Daniel</t>
  </si>
  <si>
    <t>13 105541</t>
  </si>
  <si>
    <t>GERMAIN Arnaud</t>
  </si>
  <si>
    <t>94 75070</t>
  </si>
  <si>
    <t>GIL Catherine</t>
  </si>
  <si>
    <t>95 80157</t>
  </si>
  <si>
    <t>GIL Gaëlle</t>
  </si>
  <si>
    <t>14 106713</t>
  </si>
  <si>
    <t>GODILLOT Bruno</t>
  </si>
  <si>
    <t>1 61888</t>
  </si>
  <si>
    <t>GUERET Claude</t>
  </si>
  <si>
    <t>1 61885</t>
  </si>
  <si>
    <t>GUERET Florence</t>
  </si>
  <si>
    <t>87 31359</t>
  </si>
  <si>
    <t>JACQUEMIN Mireille</t>
  </si>
  <si>
    <t>84 25198</t>
  </si>
  <si>
    <t>LANOS Charles</t>
  </si>
  <si>
    <t>85 693</t>
  </si>
  <si>
    <t>LE BAIL Gérard</t>
  </si>
  <si>
    <t>91 64007</t>
  </si>
  <si>
    <t>LEVASSEUR Thierry</t>
  </si>
  <si>
    <t>1 62687</t>
  </si>
  <si>
    <t>MERLO Christophe</t>
  </si>
  <si>
    <t>1 62198</t>
  </si>
  <si>
    <t>MERLO Gaëlle</t>
  </si>
  <si>
    <t>11 102311</t>
  </si>
  <si>
    <t>MONTAUFROY Martial</t>
  </si>
  <si>
    <t>87 53499</t>
  </si>
  <si>
    <t>MORELLE Hervé</t>
  </si>
  <si>
    <t>87 34798</t>
  </si>
  <si>
    <t>MORIN Michel</t>
  </si>
  <si>
    <t>3 64882</t>
  </si>
  <si>
    <t>QUESNE Nadine</t>
  </si>
  <si>
    <t>3 64881</t>
  </si>
  <si>
    <t>QUESNE Yves</t>
  </si>
  <si>
    <t>88 57160</t>
  </si>
  <si>
    <t>RAMAUGE Jean-Luc</t>
  </si>
  <si>
    <t>87 51453</t>
  </si>
  <si>
    <t>REITEL Annie</t>
  </si>
  <si>
    <t>85 15748</t>
  </si>
  <si>
    <t>REITEL Jean-Jacques</t>
  </si>
  <si>
    <t>14 106310</t>
  </si>
  <si>
    <t>SCHERER Frédéric</t>
  </si>
  <si>
    <t>87 34788</t>
  </si>
  <si>
    <t>SERRE Daniel</t>
  </si>
  <si>
    <t>4 86869</t>
  </si>
  <si>
    <t>SUKKHA Suntorn</t>
  </si>
  <si>
    <t>4 87456</t>
  </si>
  <si>
    <t>VANDAMME Jacky</t>
  </si>
  <si>
    <t>12 104242</t>
  </si>
  <si>
    <t>ARNOUX Gwendal</t>
  </si>
  <si>
    <t>ECOLE DE BOWLING GRAND QUEVILLY</t>
  </si>
  <si>
    <t>13 104458</t>
  </si>
  <si>
    <t>AUTIN Océane</t>
  </si>
  <si>
    <t>9 98231</t>
  </si>
  <si>
    <t>BLANC Johan</t>
  </si>
  <si>
    <t>7 93011</t>
  </si>
  <si>
    <t>CHEVALIER Guillaume</t>
  </si>
  <si>
    <t>14 106654</t>
  </si>
  <si>
    <t>DAVID Alexandre</t>
  </si>
  <si>
    <t>10 100767</t>
  </si>
  <si>
    <t>FAGUAIS Kyllian</t>
  </si>
  <si>
    <t>14 106826</t>
  </si>
  <si>
    <t>FAGUAIS Nolann</t>
  </si>
  <si>
    <t>12 103508</t>
  </si>
  <si>
    <t>LANGREE Evan</t>
  </si>
  <si>
    <t>14 105896</t>
  </si>
  <si>
    <t>MOUTIER-ESPINOZA Esteban</t>
  </si>
  <si>
    <t>12 104184</t>
  </si>
  <si>
    <t>RABAUD Anthéa</t>
  </si>
  <si>
    <t>7 93678</t>
  </si>
  <si>
    <t>SCALBERT Maxence</t>
  </si>
  <si>
    <t>12 104243</t>
  </si>
  <si>
    <t>SCHERER Tony</t>
  </si>
  <si>
    <t>14 105897</t>
  </si>
  <si>
    <t>SEDIRA Matteo</t>
  </si>
  <si>
    <t>8 96533</t>
  </si>
  <si>
    <t>LE CORNEC Simon</t>
  </si>
  <si>
    <t>ECOLE DE BOWLING LE HAVRE</t>
  </si>
  <si>
    <t>2 63973</t>
  </si>
  <si>
    <t>LECOMTE Alexis</t>
  </si>
  <si>
    <t>7 94928</t>
  </si>
  <si>
    <t>LECOMTE Océane</t>
  </si>
  <si>
    <t>12 103144</t>
  </si>
  <si>
    <t>TESSON Alexis</t>
  </si>
  <si>
    <t>11 101729</t>
  </si>
  <si>
    <t>VENEM Quentin</t>
  </si>
  <si>
    <t>14 106928</t>
  </si>
  <si>
    <t>VIRLOUVET Laura</t>
  </si>
  <si>
    <t>11 101730</t>
  </si>
  <si>
    <t>GALLIER Lea</t>
  </si>
  <si>
    <t>ECOLE DE BOWLING N.DAME DE GRAVENCHON</t>
  </si>
  <si>
    <t>11 101731</t>
  </si>
  <si>
    <t>LEBOURG Valentin</t>
  </si>
  <si>
    <t>130</t>
  </si>
  <si>
    <t>10 99465</t>
  </si>
  <si>
    <t>PATIN Pauline</t>
  </si>
  <si>
    <t>14 106657</t>
  </si>
  <si>
    <t>PECHON-ROSSEL Maxime</t>
  </si>
  <si>
    <t>8 95202</t>
  </si>
  <si>
    <t>PRUVOST Lucas</t>
  </si>
  <si>
    <t>14 106656</t>
  </si>
  <si>
    <t>QUONIAM Romain</t>
  </si>
  <si>
    <t>8 96531</t>
  </si>
  <si>
    <t>VILLIER Jérémy</t>
  </si>
  <si>
    <t>10 100031</t>
  </si>
  <si>
    <t>ALLAIN Bruno</t>
  </si>
  <si>
    <t>LES LEZARDS DE MONTIVILLIERS</t>
  </si>
  <si>
    <t>12 103750</t>
  </si>
  <si>
    <t>BOWDEN Erica</t>
  </si>
  <si>
    <t>13 105093</t>
  </si>
  <si>
    <t>CLEMENT Dimitri</t>
  </si>
  <si>
    <t>12 103752</t>
  </si>
  <si>
    <t>CLEMENT Natacha</t>
  </si>
  <si>
    <t>7 93264</t>
  </si>
  <si>
    <t>CRAQUELIN Renald</t>
  </si>
  <si>
    <t>13 105335</t>
  </si>
  <si>
    <t>DEGLOS Roselyne</t>
  </si>
  <si>
    <t>12 103751</t>
  </si>
  <si>
    <t>DELAUNE Florian</t>
  </si>
  <si>
    <t>10 100030</t>
  </si>
  <si>
    <t>DELAUNE Jonathan</t>
  </si>
  <si>
    <t>11 102359</t>
  </si>
  <si>
    <t>DURECU Marie-Laure</t>
  </si>
  <si>
    <t>11 102358</t>
  </si>
  <si>
    <t>DURECU Sébastien</t>
  </si>
  <si>
    <t>14 107038</t>
  </si>
  <si>
    <t>GONZALEZ Stanislas</t>
  </si>
  <si>
    <t>12 104193</t>
  </si>
  <si>
    <t>GRENON Hélène</t>
  </si>
  <si>
    <t>13 104899</t>
  </si>
  <si>
    <t>LEBIDOIS Alexis</t>
  </si>
  <si>
    <t>13 104900</t>
  </si>
  <si>
    <t>LEBOURG Fabien</t>
  </si>
  <si>
    <t>7 93267</t>
  </si>
  <si>
    <t>12 104194</t>
  </si>
  <si>
    <t>LEMONNIER Morgane</t>
  </si>
  <si>
    <t>14 107115</t>
  </si>
  <si>
    <t>ROGER Henri</t>
  </si>
  <si>
    <t>13 105336</t>
  </si>
  <si>
    <t>SOUDRY Robin</t>
  </si>
  <si>
    <t>9 98106</t>
  </si>
  <si>
    <t>VALLETTE Dominique</t>
  </si>
  <si>
    <t>3 65717</t>
  </si>
  <si>
    <t>BURLOT Yann</t>
  </si>
  <si>
    <t>LES TITANS ROUEN</t>
  </si>
  <si>
    <t>0 60313</t>
  </si>
  <si>
    <t>CHEVALIER Cédric</t>
  </si>
  <si>
    <t>0 61236</t>
  </si>
  <si>
    <t>CHEVALIER Laurent</t>
  </si>
  <si>
    <t>3 64922</t>
  </si>
  <si>
    <t>CHEVALIER Pierre</t>
  </si>
  <si>
    <t>5 90119</t>
  </si>
  <si>
    <t>DELAPORTE Bruno</t>
  </si>
  <si>
    <t>11 102025</t>
  </si>
  <si>
    <t>FERET Bruno</t>
  </si>
  <si>
    <t>12 103619</t>
  </si>
  <si>
    <t>KASZCZYC Lionel</t>
  </si>
  <si>
    <t>4 87450</t>
  </si>
  <si>
    <t>LOURENCO Daniel</t>
  </si>
  <si>
    <t>4 87449</t>
  </si>
  <si>
    <t>LOURENCO Manuel</t>
  </si>
  <si>
    <t>10 100505</t>
  </si>
  <si>
    <t>MALANDIN Jason</t>
  </si>
  <si>
    <t>2 63461</t>
  </si>
  <si>
    <t>MAUSSION Jean-Michel</t>
  </si>
  <si>
    <t>10 100968</t>
  </si>
  <si>
    <t>PETIT Corentin</t>
  </si>
  <si>
    <t>13 105375</t>
  </si>
  <si>
    <t>RIHOUEY Guillaume</t>
  </si>
  <si>
    <t>Noms Equipes</t>
  </si>
  <si>
    <t>N° Licences</t>
  </si>
  <si>
    <t xml:space="preserve">    Bonjour,</t>
  </si>
  <si>
    <t xml:space="preserve"> Ce fichier Excel a été préparé pour la Phase Départementale du Challenge Fédéral, jusqu'à 16 équipes</t>
  </si>
  <si>
    <r>
      <t>Le listing fédéral spécifique simplifié est incorporé dans le fichier,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onglet</t>
    </r>
    <r>
      <rPr>
        <b/>
        <sz val="12"/>
        <rFont val="Times New Roman"/>
        <family val="1"/>
      </rPr>
      <t xml:space="preserve"> "Base"</t>
    </r>
  </si>
  <si>
    <r>
      <t xml:space="preserve"> Commencer par l'onglet </t>
    </r>
    <r>
      <rPr>
        <b/>
        <sz val="12"/>
        <rFont val="Times New Roman"/>
        <family val="1"/>
      </rPr>
      <t>"Saisie"</t>
    </r>
  </si>
  <si>
    <t xml:space="preserve">Renseigner les noms et prénoms des joueurs et joueuses dans la colonne C. Le N° de licence et l'handicap (70%) vont se reporter colonne B colonne D </t>
  </si>
  <si>
    <r>
      <t xml:space="preserve">Pratique pour les arbitres le N° de licence est exact, vu que ce dernier est pris dans le listing fédé nommé </t>
    </r>
    <r>
      <rPr>
        <b/>
        <sz val="12"/>
        <rFont val="Times New Roman"/>
        <family val="1"/>
      </rPr>
      <t>"Base"</t>
    </r>
  </si>
  <si>
    <r>
      <t xml:space="preserve">Renseigner les noms des équipes dans la colonne C. </t>
    </r>
    <r>
      <rPr>
        <b/>
        <sz val="12"/>
        <rFont val="Times New Roman"/>
        <family val="1"/>
      </rPr>
      <t>cellule verte.</t>
    </r>
    <r>
      <rPr>
        <sz val="12"/>
        <rFont val="Times New Roman"/>
        <family val="1"/>
      </rPr>
      <t xml:space="preserve"> </t>
    </r>
  </si>
  <si>
    <r>
      <t>Les noms d'équipes seront reportés dans l'onglet "</t>
    </r>
    <r>
      <rPr>
        <b/>
        <sz val="12"/>
        <rFont val="Times New Roman"/>
        <family val="1"/>
      </rPr>
      <t>Scores-équi."</t>
    </r>
    <r>
      <rPr>
        <sz val="12"/>
        <rFont val="Times New Roman"/>
        <family val="1"/>
      </rPr>
      <t xml:space="preserve"> </t>
    </r>
  </si>
  <si>
    <r>
      <t>Les noms des joueurs et joueuses seront reportés dans l'onglet "</t>
    </r>
    <r>
      <rPr>
        <b/>
        <sz val="12"/>
        <rFont val="Times New Roman"/>
        <family val="1"/>
      </rPr>
      <t>Scores-indiv."</t>
    </r>
    <r>
      <rPr>
        <sz val="12"/>
        <rFont val="Times New Roman"/>
        <family val="1"/>
      </rPr>
      <t xml:space="preserve"> </t>
    </r>
  </si>
  <si>
    <t xml:space="preserve"> Tenue des Scores</t>
  </si>
  <si>
    <r>
      <t xml:space="preserve">Renseigner les scores scratchs au fur et à mesure de la compétition dans l'onglet </t>
    </r>
    <r>
      <rPr>
        <b/>
        <sz val="12"/>
        <rFont val="Times New Roman"/>
        <family val="1"/>
      </rPr>
      <t>"Saisie"</t>
    </r>
  </si>
  <si>
    <r>
      <t>Les scores équipes et individuels seront reportés dans les onglets respectifs "</t>
    </r>
    <r>
      <rPr>
        <b/>
        <sz val="12"/>
        <rFont val="Times New Roman"/>
        <family val="1"/>
      </rPr>
      <t>Scores-équip."</t>
    </r>
    <r>
      <rPr>
        <sz val="12"/>
        <rFont val="Times New Roman"/>
        <family val="1"/>
      </rPr>
      <t xml:space="preserve"> et "</t>
    </r>
    <r>
      <rPr>
        <b/>
        <sz val="12"/>
        <rFont val="Times New Roman"/>
        <family val="1"/>
      </rPr>
      <t>Scores-indiv."</t>
    </r>
  </si>
  <si>
    <r>
      <t>L'onglet</t>
    </r>
    <r>
      <rPr>
        <b/>
        <sz val="12"/>
        <color indexed="8"/>
        <rFont val="Times New Roman"/>
        <family val="1"/>
      </rPr>
      <t xml:space="preserve"> "Scores-indiv." </t>
    </r>
    <r>
      <rPr>
        <sz val="12"/>
        <rFont val="Times New Roman"/>
        <family val="1"/>
      </rPr>
      <t>vous permet de préparer le fichier ALIAS pour l'envoi à la fédé (cnb.resultats@ffbsq.org)</t>
    </r>
  </si>
  <si>
    <t xml:space="preserve"> Rappel</t>
  </si>
  <si>
    <t>Chaque équipe peut engager 6 joueurs, mais ne peut en faire jouer que 5 au maximum par phase</t>
  </si>
  <si>
    <t>Les triplettes sont composées 1 joueuse et 2 joueurs</t>
  </si>
  <si>
    <t>Restant à votre disposition</t>
  </si>
  <si>
    <t>J. ALBERT</t>
  </si>
  <si>
    <t>Moy + Hd</t>
  </si>
  <si>
    <t>Quilles+ Hd</t>
  </si>
  <si>
    <t>Moy +Hp</t>
  </si>
  <si>
    <t>T/L</t>
  </si>
  <si>
    <t>Hand 70%</t>
  </si>
  <si>
    <t>M</t>
  </si>
  <si>
    <t>LANGLOIS Marco</t>
  </si>
  <si>
    <t>LEDUC Damien</t>
  </si>
  <si>
    <t>15 107665</t>
  </si>
  <si>
    <t>LEDUC Thibault</t>
  </si>
  <si>
    <t>15 107666</t>
  </si>
  <si>
    <t>LEROY Christopher</t>
  </si>
  <si>
    <t>15 107667</t>
  </si>
  <si>
    <t>LHOMMET Christian</t>
  </si>
  <si>
    <t>15 107668</t>
  </si>
  <si>
    <t>SABATIN Owen</t>
  </si>
  <si>
    <t>15 107669</t>
  </si>
  <si>
    <t>LAMBERT Rémi</t>
  </si>
  <si>
    <t>15 107488</t>
  </si>
  <si>
    <t>MASCOT Lionel</t>
  </si>
  <si>
    <t>8 96535</t>
  </si>
  <si>
    <t>76</t>
  </si>
  <si>
    <t>THOMAS Mathis</t>
  </si>
  <si>
    <t>15 107489</t>
  </si>
  <si>
    <t>CALBERG Jean-Claude</t>
  </si>
  <si>
    <t>DEVOS Olivier</t>
  </si>
  <si>
    <t>1 62297</t>
  </si>
  <si>
    <t>FACQ Bastien</t>
  </si>
  <si>
    <t>15 107394</t>
  </si>
  <si>
    <t>GUEUDRY Pierre</t>
  </si>
  <si>
    <t>14 107132</t>
  </si>
  <si>
    <t>119</t>
  </si>
  <si>
    <t>LE MENN Nadia</t>
  </si>
  <si>
    <t>94 73543</t>
  </si>
  <si>
    <t>LEROY Annette</t>
  </si>
  <si>
    <t>15 107395</t>
  </si>
  <si>
    <t>MALLET Francis</t>
  </si>
  <si>
    <t>98 60719</t>
  </si>
  <si>
    <t>MARTINS-AFONSO Joâo Manuel</t>
  </si>
  <si>
    <t>1 62312</t>
  </si>
  <si>
    <t>PARVAUX Adrien</t>
  </si>
  <si>
    <t>15 107332</t>
  </si>
  <si>
    <t>SIMON Ludovic</t>
  </si>
  <si>
    <t>6 92760</t>
  </si>
  <si>
    <t>112</t>
  </si>
  <si>
    <t>BAUDU Isabelle</t>
  </si>
  <si>
    <t>15 107537</t>
  </si>
  <si>
    <t>COLLIN Jean-Pierre</t>
  </si>
  <si>
    <t>204</t>
  </si>
  <si>
    <t>LEROUGE Philippe</t>
  </si>
  <si>
    <t>94 73517</t>
  </si>
  <si>
    <t>LESUEUR Arnaud</t>
  </si>
  <si>
    <t>0 60837</t>
  </si>
  <si>
    <t>198</t>
  </si>
  <si>
    <t>200</t>
  </si>
  <si>
    <t>MARINELLI Jean-Pierre</t>
  </si>
  <si>
    <t>SOLER Jean-Yves</t>
  </si>
  <si>
    <t>CANU Yohann</t>
  </si>
  <si>
    <t>7 93014</t>
  </si>
  <si>
    <t>NIEL Sébastien</t>
  </si>
  <si>
    <t>15 107534</t>
  </si>
  <si>
    <t>QUONIAM Elodie</t>
  </si>
  <si>
    <t>5 89646</t>
  </si>
  <si>
    <t>AMARAL Emmanuelle</t>
  </si>
  <si>
    <t>95 79432</t>
  </si>
  <si>
    <t>BENARD Sébastien</t>
  </si>
  <si>
    <t>8 95722</t>
  </si>
  <si>
    <t>BERRIOT Gilles</t>
  </si>
  <si>
    <t>11 101494</t>
  </si>
  <si>
    <t>CAPON Alain</t>
  </si>
  <si>
    <t>85 27958</t>
  </si>
  <si>
    <t>DANIO Jacques</t>
  </si>
  <si>
    <t>85 15715</t>
  </si>
  <si>
    <t>DEHAYE Laurent</t>
  </si>
  <si>
    <t>6 91371</t>
  </si>
  <si>
    <t>DUCLOS Christopher</t>
  </si>
  <si>
    <t>11 101758</t>
  </si>
  <si>
    <t>FEVRIER Sullivan</t>
  </si>
  <si>
    <t>13 105224</t>
  </si>
  <si>
    <t>HERVO Dominique</t>
  </si>
  <si>
    <t>6 91871</t>
  </si>
  <si>
    <t>HINFRAY Bruno</t>
  </si>
  <si>
    <t>14 107118</t>
  </si>
  <si>
    <t>MALANDAIN Michel</t>
  </si>
  <si>
    <t>89 58075</t>
  </si>
  <si>
    <t>195</t>
  </si>
  <si>
    <t>PASDELOUP Dominique</t>
  </si>
  <si>
    <t>89 59428</t>
  </si>
  <si>
    <t>66</t>
  </si>
  <si>
    <t>BOURGEAUX Maxime</t>
  </si>
  <si>
    <t>15 107531</t>
  </si>
  <si>
    <t>DESOL Charles</t>
  </si>
  <si>
    <t>15 107388</t>
  </si>
  <si>
    <t>GOSSE Paul</t>
  </si>
  <si>
    <t>15 107391</t>
  </si>
  <si>
    <t>MERAUD Maïlys</t>
  </si>
  <si>
    <t>15 107387</t>
  </si>
  <si>
    <t>77</t>
  </si>
  <si>
    <t>POINTEL Morgane</t>
  </si>
  <si>
    <t>14 107139</t>
  </si>
  <si>
    <t>104</t>
  </si>
  <si>
    <t>DELAUNE Nathalie</t>
  </si>
  <si>
    <t>14 107179</t>
  </si>
  <si>
    <t>129</t>
  </si>
  <si>
    <t>107</t>
  </si>
  <si>
    <t>LECROQ Jean-Michel</t>
  </si>
  <si>
    <t>Série 1</t>
  </si>
  <si>
    <t>Série 2</t>
  </si>
  <si>
    <t>Challenge du Souvenir 2015</t>
  </si>
  <si>
    <t>Saisie scratch</t>
  </si>
  <si>
    <t>Saisie scratch + Hp</t>
  </si>
  <si>
    <t>GUILLOUF Patrice</t>
  </si>
  <si>
    <t>85 6530</t>
  </si>
  <si>
    <t>HOMBOURGER Thérèse</t>
  </si>
  <si>
    <t>Moy.sans Hp</t>
  </si>
  <si>
    <t>98 40908</t>
  </si>
  <si>
    <t>MAUSSION Maïté</t>
  </si>
  <si>
    <t>2 8064112</t>
  </si>
  <si>
    <t>CORS VIRLOUVET</t>
  </si>
  <si>
    <t>LEZARD  LECROQ</t>
  </si>
  <si>
    <t>BCRD  PHAM-VAN</t>
  </si>
  <si>
    <t>T.O. LANOS</t>
  </si>
  <si>
    <t>DRAKKAR AUBER</t>
  </si>
  <si>
    <t>BELVEDERE TOUTAIN</t>
  </si>
  <si>
    <t>BCL LE GALL</t>
  </si>
  <si>
    <t>EBG VILLIER</t>
  </si>
  <si>
    <t xml:space="preserve">TO BAUDU </t>
  </si>
  <si>
    <t>La MIVOIE AUBERT</t>
  </si>
  <si>
    <t>CSG CANU</t>
  </si>
  <si>
    <t>BCRD DEGUINE</t>
  </si>
  <si>
    <t>CHORUS MACKOWIAK</t>
  </si>
  <si>
    <t>BCAE CLARE</t>
  </si>
  <si>
    <t>BCRD AUDEJEAN</t>
  </si>
  <si>
    <t>BCEA BARTHE</t>
  </si>
  <si>
    <t>BCAE MAGUERO</t>
  </si>
  <si>
    <t>BCRD LEMAITRE</t>
  </si>
  <si>
    <t>BCAE BERTHELOT</t>
  </si>
  <si>
    <t>LAC CANIEL BUQUET</t>
  </si>
  <si>
    <t>BCRD RENAUDINEAU</t>
  </si>
  <si>
    <t>BCAE VITRY</t>
  </si>
  <si>
    <t>BCL CAMPION</t>
  </si>
  <si>
    <t>DRAKKAR REITEL</t>
  </si>
  <si>
    <t>BCRD GHESQUIER</t>
  </si>
  <si>
    <t>TITANS CORBET</t>
  </si>
  <si>
    <t>BCAE FERET</t>
  </si>
  <si>
    <t>TITANS MAUSSION</t>
  </si>
  <si>
    <t>BCAE BIDAULT</t>
  </si>
  <si>
    <t>EBGQ FAGUAIS</t>
  </si>
  <si>
    <t>TITANS FERET</t>
  </si>
  <si>
    <t>TO LAMOULLER</t>
  </si>
  <si>
    <t>DRAKKAR GERMAIN</t>
  </si>
  <si>
    <t>T.O. SOLER</t>
  </si>
  <si>
    <t>LEZARD SOUDRY</t>
  </si>
  <si>
    <t>*</t>
  </si>
  <si>
    <t>CSG AUGER</t>
  </si>
  <si>
    <t>Equipe</t>
  </si>
  <si>
    <t>Indiv.</t>
  </si>
  <si>
    <t>Ligne Max +Hp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</si>
</sst>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\-0000000"/>
    <numFmt numFmtId="173" formatCode="00"/>
    <numFmt numFmtId="174" formatCode="#,##0.00\ &quot;€&quot;"/>
  </numFmts>
  <fonts count="65">
    <font>
      <sz val="10"/>
      <name val="FuturaA Bk BT"/>
      <family val="0"/>
    </font>
    <font>
      <b/>
      <sz val="10"/>
      <name val="FuturaA Bk BT"/>
      <family val="2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0"/>
      <name val="FuturaA Bk BT"/>
      <family val="2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Calibri"/>
      <family val="2"/>
    </font>
    <font>
      <b/>
      <u val="single"/>
      <sz val="14"/>
      <name val="FuturaA Bk BT"/>
      <family val="0"/>
    </font>
    <font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0"/>
      <color indexed="10"/>
      <name val="Times New Roman"/>
      <family val="1"/>
    </font>
    <font>
      <sz val="10"/>
      <color indexed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92D05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/>
    </xf>
    <xf numFmtId="0" fontId="2" fillId="37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62" fillId="36" borderId="21" xfId="0" applyFont="1" applyFill="1" applyBorder="1" applyAlignment="1">
      <alignment horizontal="center"/>
    </xf>
    <xf numFmtId="2" fontId="62" fillId="36" borderId="21" xfId="0" applyNumberFormat="1" applyFont="1" applyFill="1" applyBorder="1" applyAlignment="1">
      <alignment horizontal="center"/>
    </xf>
    <xf numFmtId="0" fontId="45" fillId="36" borderId="21" xfId="0" applyFont="1" applyFill="1" applyBorder="1" applyAlignment="1">
      <alignment horizontal="center"/>
    </xf>
    <xf numFmtId="0" fontId="2" fillId="37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5" fillId="36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2" fillId="36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49" fontId="63" fillId="36" borderId="21" xfId="0" applyNumberFormat="1" applyFont="1" applyFill="1" applyBorder="1" applyAlignment="1">
      <alignment horizontal="right" vertical="center"/>
    </xf>
    <xf numFmtId="49" fontId="2" fillId="36" borderId="14" xfId="0" applyNumberFormat="1" applyFont="1" applyFill="1" applyBorder="1" applyAlignment="1" quotePrefix="1">
      <alignment horizontal="right" vertical="center"/>
    </xf>
    <xf numFmtId="49" fontId="2" fillId="36" borderId="2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37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38" borderId="15" xfId="52" applyFont="1" applyFill="1" applyBorder="1" applyAlignment="1">
      <alignment vertical="center"/>
      <protection/>
    </xf>
    <xf numFmtId="0" fontId="12" fillId="38" borderId="15" xfId="52" applyFont="1" applyFill="1" applyBorder="1" applyAlignment="1">
      <alignment horizontal="left" vertical="center"/>
      <protection/>
    </xf>
    <xf numFmtId="0" fontId="12" fillId="38" borderId="15" xfId="52" applyFont="1" applyFill="1" applyBorder="1" applyAlignment="1">
      <alignment horizontal="center" vertical="center"/>
      <protection/>
    </xf>
    <xf numFmtId="0" fontId="13" fillId="38" borderId="15" xfId="52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/>
      <protection/>
    </xf>
    <xf numFmtId="0" fontId="12" fillId="0" borderId="15" xfId="52" applyFont="1" applyFill="1" applyBorder="1" applyAlignment="1">
      <alignment horizontal="right"/>
      <protection/>
    </xf>
    <xf numFmtId="0" fontId="12" fillId="0" borderId="15" xfId="52" applyFont="1" applyFill="1" applyBorder="1" applyAlignment="1">
      <alignment horizontal="center"/>
      <protection/>
    </xf>
    <xf numFmtId="0" fontId="13" fillId="0" borderId="15" xfId="52" applyFont="1" applyFill="1" applyBorder="1" applyAlignment="1">
      <alignment horizontal="center"/>
      <protection/>
    </xf>
    <xf numFmtId="0" fontId="18" fillId="0" borderId="15" xfId="52" applyFont="1" applyFill="1" applyBorder="1" applyAlignment="1">
      <alignment horizontal="center"/>
      <protection/>
    </xf>
    <xf numFmtId="0" fontId="2" fillId="37" borderId="13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5" fillId="36" borderId="3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" fillId="39" borderId="35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2" fontId="2" fillId="39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37" borderId="17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/>
    </xf>
    <xf numFmtId="0" fontId="61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/>
    </xf>
    <xf numFmtId="0" fontId="61" fillId="0" borderId="17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6" fillId="0" borderId="16" xfId="0" applyNumberFormat="1" applyFont="1" applyBorder="1" applyAlignment="1">
      <alignment horizontal="right"/>
    </xf>
    <xf numFmtId="0" fontId="2" fillId="37" borderId="15" xfId="0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19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2" fontId="2" fillId="39" borderId="19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10" fillId="37" borderId="22" xfId="0" applyNumberFormat="1" applyFont="1" applyFill="1" applyBorder="1" applyAlignment="1">
      <alignment horizontal="center"/>
    </xf>
    <xf numFmtId="49" fontId="12" fillId="0" borderId="15" xfId="52" applyNumberFormat="1" applyFont="1" applyFill="1" applyBorder="1" applyAlignment="1">
      <alignment horizontal="right"/>
      <protection/>
    </xf>
    <xf numFmtId="49" fontId="2" fillId="36" borderId="37" xfId="0" applyNumberFormat="1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 vertical="center"/>
    </xf>
    <xf numFmtId="49" fontId="2" fillId="36" borderId="38" xfId="0" applyNumberFormat="1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2" fillId="36" borderId="39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45" fillId="36" borderId="39" xfId="0" applyFont="1" applyFill="1" applyBorder="1" applyAlignment="1">
      <alignment horizontal="center"/>
    </xf>
    <xf numFmtId="0" fontId="45" fillId="36" borderId="41" xfId="0" applyFont="1" applyFill="1" applyBorder="1" applyAlignment="1">
      <alignment horizontal="center"/>
    </xf>
    <xf numFmtId="0" fontId="62" fillId="36" borderId="41" xfId="0" applyFont="1" applyFill="1" applyBorder="1" applyAlignment="1">
      <alignment horizontal="center"/>
    </xf>
    <xf numFmtId="0" fontId="62" fillId="36" borderId="42" xfId="0" applyFont="1" applyFill="1" applyBorder="1" applyAlignment="1">
      <alignment horizontal="center"/>
    </xf>
    <xf numFmtId="2" fontId="62" fillId="36" borderId="3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1" fillId="11" borderId="21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2" fillId="40" borderId="22" xfId="0" applyNumberFormat="1" applyFont="1" applyFill="1" applyBorder="1" applyAlignment="1">
      <alignment horizontal="center"/>
    </xf>
    <xf numFmtId="2" fontId="2" fillId="40" borderId="13" xfId="0" applyNumberFormat="1" applyFont="1" applyFill="1" applyBorder="1" applyAlignment="1">
      <alignment horizontal="center"/>
    </xf>
    <xf numFmtId="2" fontId="2" fillId="40" borderId="4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" fontId="2" fillId="41" borderId="10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left" vertical="center"/>
    </xf>
    <xf numFmtId="3" fontId="2" fillId="41" borderId="10" xfId="0" applyNumberFormat="1" applyFont="1" applyFill="1" applyBorder="1" applyAlignment="1">
      <alignment horizontal="center" vertical="center"/>
    </xf>
    <xf numFmtId="2" fontId="2" fillId="41" borderId="10" xfId="0" applyNumberFormat="1" applyFont="1" applyFill="1" applyBorder="1" applyAlignment="1">
      <alignment horizontal="center" vertical="center"/>
    </xf>
    <xf numFmtId="1" fontId="2" fillId="41" borderId="10" xfId="0" applyNumberFormat="1" applyFont="1" applyFill="1" applyBorder="1" applyAlignment="1">
      <alignment horizontal="left"/>
    </xf>
    <xf numFmtId="1" fontId="2" fillId="41" borderId="10" xfId="0" applyNumberFormat="1" applyFont="1" applyFill="1" applyBorder="1" applyAlignment="1">
      <alignment horizontal="center" vertical="center"/>
    </xf>
    <xf numFmtId="2" fontId="2" fillId="42" borderId="22" xfId="0" applyNumberFormat="1" applyFont="1" applyFill="1" applyBorder="1" applyAlignment="1">
      <alignment horizontal="center"/>
    </xf>
    <xf numFmtId="2" fontId="2" fillId="42" borderId="13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36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6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L19" sqref="L19"/>
    </sheetView>
  </sheetViews>
  <sheetFormatPr defaultColWidth="11.00390625" defaultRowHeight="12.75"/>
  <sheetData>
    <row r="1" spans="1:2" ht="15.75">
      <c r="A1" s="59" t="s">
        <v>1042</v>
      </c>
      <c r="B1" s="59"/>
    </row>
    <row r="2" spans="1:2" ht="15.75">
      <c r="A2" s="59"/>
      <c r="B2" s="59"/>
    </row>
    <row r="3" spans="1:2" ht="15.75">
      <c r="A3" s="59" t="s">
        <v>1043</v>
      </c>
      <c r="B3" s="59"/>
    </row>
    <row r="4" spans="1:2" ht="15.75">
      <c r="A4" s="59"/>
      <c r="B4" s="59"/>
    </row>
    <row r="5" spans="1:2" ht="15.75">
      <c r="A5" s="59"/>
      <c r="B5" s="59" t="s">
        <v>1044</v>
      </c>
    </row>
    <row r="6" spans="1:2" ht="15.75">
      <c r="A6" s="59"/>
      <c r="B6" s="59"/>
    </row>
    <row r="7" spans="1:2" ht="15.75">
      <c r="A7" s="59" t="s">
        <v>1045</v>
      </c>
      <c r="B7" s="59"/>
    </row>
    <row r="8" spans="1:2" ht="15.75">
      <c r="A8" s="59"/>
      <c r="B8" s="59" t="s">
        <v>1046</v>
      </c>
    </row>
    <row r="9" spans="1:2" ht="15.75">
      <c r="A9" s="59"/>
      <c r="B9" s="59" t="s">
        <v>1047</v>
      </c>
    </row>
    <row r="10" spans="1:2" ht="15.75">
      <c r="A10" s="59"/>
      <c r="B10" s="59" t="s">
        <v>1048</v>
      </c>
    </row>
    <row r="11" spans="1:2" ht="15.75">
      <c r="A11" s="59"/>
      <c r="B11" s="59" t="s">
        <v>1049</v>
      </c>
    </row>
    <row r="12" spans="1:2" ht="15.75">
      <c r="A12" s="59"/>
      <c r="B12" s="59" t="s">
        <v>1050</v>
      </c>
    </row>
    <row r="13" spans="1:2" ht="15.75">
      <c r="A13" s="59"/>
      <c r="B13" s="59"/>
    </row>
    <row r="14" spans="1:2" ht="15.75">
      <c r="A14" s="59" t="s">
        <v>1051</v>
      </c>
      <c r="B14" s="59"/>
    </row>
    <row r="15" spans="1:2" ht="15.75">
      <c r="A15" s="59"/>
      <c r="B15" s="59" t="s">
        <v>1052</v>
      </c>
    </row>
    <row r="16" spans="1:2" ht="15.75">
      <c r="A16" s="59"/>
      <c r="B16" s="59" t="s">
        <v>1053</v>
      </c>
    </row>
    <row r="17" spans="1:2" ht="15.75">
      <c r="A17" s="59"/>
      <c r="B17" s="59"/>
    </row>
    <row r="18" spans="1:2" ht="15.75">
      <c r="A18" s="59"/>
      <c r="B18" s="59" t="s">
        <v>1054</v>
      </c>
    </row>
    <row r="19" spans="1:2" ht="15.75">
      <c r="A19" s="59"/>
      <c r="B19" s="59"/>
    </row>
    <row r="20" spans="1:2" ht="15.75">
      <c r="A20" s="59" t="s">
        <v>1055</v>
      </c>
      <c r="B20" s="59" t="s">
        <v>1056</v>
      </c>
    </row>
    <row r="21" spans="1:2" ht="15.75">
      <c r="A21" s="59"/>
      <c r="B21" s="59" t="s">
        <v>1057</v>
      </c>
    </row>
    <row r="22" ht="15.75">
      <c r="B22" s="59"/>
    </row>
    <row r="23" spans="1:2" ht="15.75">
      <c r="A23" s="59" t="s">
        <v>1058</v>
      </c>
      <c r="B23" s="59"/>
    </row>
    <row r="25" ht="12.75">
      <c r="B25" s="60" t="s">
        <v>1059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9"/>
  <sheetViews>
    <sheetView zoomScalePageLayoutView="0" workbookViewId="0" topLeftCell="A1">
      <pane ySplit="1" topLeftCell="A272" activePane="bottomLeft" state="frozen"/>
      <selection pane="topLeft" activeCell="A1" sqref="A1"/>
      <selection pane="bottomLeft" activeCell="K469" sqref="K469"/>
    </sheetView>
  </sheetViews>
  <sheetFormatPr defaultColWidth="11.00390625" defaultRowHeight="12.75"/>
  <cols>
    <col min="1" max="1" width="25.75390625" style="0" bestFit="1" customWidth="1"/>
    <col min="2" max="2" width="10.625" style="0" bestFit="1" customWidth="1"/>
    <col min="3" max="3" width="2.125" style="0" bestFit="1" customWidth="1"/>
    <col min="4" max="4" width="3.625" style="0" bestFit="1" customWidth="1"/>
    <col min="5" max="5" width="3.25390625" style="0" bestFit="1" customWidth="1"/>
    <col min="6" max="6" width="4.375" style="0" bestFit="1" customWidth="1"/>
    <col min="7" max="7" width="8.75390625" style="0" bestFit="1" customWidth="1"/>
    <col min="8" max="8" width="38.125" style="0" bestFit="1" customWidth="1"/>
  </cols>
  <sheetData>
    <row r="1" spans="1:8" ht="12.75">
      <c r="A1" s="69" t="s">
        <v>18</v>
      </c>
      <c r="B1" s="70" t="s">
        <v>15</v>
      </c>
      <c r="C1" s="71" t="s">
        <v>16</v>
      </c>
      <c r="D1" s="71" t="s">
        <v>17</v>
      </c>
      <c r="E1" s="71" t="s">
        <v>1063</v>
      </c>
      <c r="F1" s="72" t="s">
        <v>19</v>
      </c>
      <c r="G1" s="72" t="s">
        <v>1064</v>
      </c>
      <c r="H1" s="71" t="s">
        <v>20</v>
      </c>
    </row>
    <row r="2" spans="1:8" ht="12.75">
      <c r="A2" s="73" t="s">
        <v>25</v>
      </c>
      <c r="B2" s="74" t="s">
        <v>21</v>
      </c>
      <c r="C2" s="75" t="s">
        <v>22</v>
      </c>
      <c r="D2" s="75" t="s">
        <v>23</v>
      </c>
      <c r="E2" s="75" t="s">
        <v>24</v>
      </c>
      <c r="F2" s="76" t="s">
        <v>603</v>
      </c>
      <c r="G2" s="77">
        <v>27</v>
      </c>
      <c r="H2" s="73" t="s">
        <v>27</v>
      </c>
    </row>
    <row r="3" spans="1:8" ht="12.75">
      <c r="A3" s="73" t="s">
        <v>30</v>
      </c>
      <c r="B3" s="74" t="s">
        <v>28</v>
      </c>
      <c r="C3" s="75" t="s">
        <v>22</v>
      </c>
      <c r="D3" s="75" t="s">
        <v>29</v>
      </c>
      <c r="E3" s="75" t="s">
        <v>1065</v>
      </c>
      <c r="F3" s="76" t="s">
        <v>152</v>
      </c>
      <c r="G3" s="77">
        <v>32</v>
      </c>
      <c r="H3" s="73" t="s">
        <v>27</v>
      </c>
    </row>
    <row r="4" spans="1:8" ht="12.75">
      <c r="A4" s="73" t="s">
        <v>34</v>
      </c>
      <c r="B4" s="74" t="s">
        <v>32</v>
      </c>
      <c r="C4" s="75" t="s">
        <v>22</v>
      </c>
      <c r="D4" s="75" t="s">
        <v>33</v>
      </c>
      <c r="E4" s="75" t="s">
        <v>1065</v>
      </c>
      <c r="F4" s="76" t="s">
        <v>35</v>
      </c>
      <c r="G4" s="77">
        <v>21</v>
      </c>
      <c r="H4" s="73" t="s">
        <v>27</v>
      </c>
    </row>
    <row r="5" spans="1:8" ht="12.75">
      <c r="A5" s="73" t="s">
        <v>37</v>
      </c>
      <c r="B5" s="74" t="s">
        <v>36</v>
      </c>
      <c r="C5" s="75" t="s">
        <v>22</v>
      </c>
      <c r="D5" s="75" t="s">
        <v>23</v>
      </c>
      <c r="E5" s="75" t="s">
        <v>24</v>
      </c>
      <c r="F5" s="76" t="s">
        <v>162</v>
      </c>
      <c r="G5" s="77">
        <v>25</v>
      </c>
      <c r="H5" s="73" t="s">
        <v>27</v>
      </c>
    </row>
    <row r="6" spans="1:8" ht="12.75">
      <c r="A6" s="73" t="s">
        <v>40</v>
      </c>
      <c r="B6" s="74" t="s">
        <v>39</v>
      </c>
      <c r="C6" s="75" t="s">
        <v>22</v>
      </c>
      <c r="D6" s="75" t="s">
        <v>29</v>
      </c>
      <c r="E6" s="75" t="s">
        <v>1065</v>
      </c>
      <c r="F6" s="76" t="s">
        <v>35</v>
      </c>
      <c r="G6" s="77">
        <v>21</v>
      </c>
      <c r="H6" s="73" t="s">
        <v>27</v>
      </c>
    </row>
    <row r="7" spans="1:8" ht="12.75">
      <c r="A7" s="73" t="s">
        <v>43</v>
      </c>
      <c r="B7" s="74" t="s">
        <v>41</v>
      </c>
      <c r="C7" s="75" t="s">
        <v>24</v>
      </c>
      <c r="D7" s="75" t="s">
        <v>42</v>
      </c>
      <c r="E7" s="75" t="s">
        <v>1065</v>
      </c>
      <c r="F7" s="76" t="s">
        <v>86</v>
      </c>
      <c r="G7" s="77">
        <v>42</v>
      </c>
      <c r="H7" s="73" t="s">
        <v>27</v>
      </c>
    </row>
    <row r="8" spans="1:8" ht="12.75">
      <c r="A8" s="73" t="s">
        <v>45</v>
      </c>
      <c r="B8" s="74" t="s">
        <v>44</v>
      </c>
      <c r="C8" s="75" t="s">
        <v>22</v>
      </c>
      <c r="D8" s="75" t="s">
        <v>23</v>
      </c>
      <c r="E8" s="75" t="s">
        <v>1065</v>
      </c>
      <c r="F8" s="76" t="s">
        <v>86</v>
      </c>
      <c r="G8" s="77">
        <v>42</v>
      </c>
      <c r="H8" s="73" t="s">
        <v>27</v>
      </c>
    </row>
    <row r="9" spans="1:8" ht="12.75">
      <c r="A9" s="73" t="s">
        <v>48</v>
      </c>
      <c r="B9" s="74" t="s">
        <v>47</v>
      </c>
      <c r="C9" s="75" t="s">
        <v>22</v>
      </c>
      <c r="D9" s="75" t="s">
        <v>29</v>
      </c>
      <c r="E9" s="75" t="s">
        <v>24</v>
      </c>
      <c r="F9" s="76" t="s">
        <v>335</v>
      </c>
      <c r="G9" s="77">
        <v>35</v>
      </c>
      <c r="H9" s="73" t="s">
        <v>27</v>
      </c>
    </row>
    <row r="10" spans="1:8" ht="12.75">
      <c r="A10" s="73" t="s">
        <v>51</v>
      </c>
      <c r="B10" s="74" t="s">
        <v>50</v>
      </c>
      <c r="C10" s="75" t="s">
        <v>22</v>
      </c>
      <c r="D10" s="75" t="s">
        <v>42</v>
      </c>
      <c r="E10" s="75" t="s">
        <v>24</v>
      </c>
      <c r="F10" s="76" t="s">
        <v>155</v>
      </c>
      <c r="G10" s="77">
        <v>42</v>
      </c>
      <c r="H10" s="73" t="s">
        <v>27</v>
      </c>
    </row>
    <row r="11" spans="1:8" ht="12.75">
      <c r="A11" s="73" t="s">
        <v>54</v>
      </c>
      <c r="B11" s="74" t="s">
        <v>53</v>
      </c>
      <c r="C11" s="75" t="s">
        <v>22</v>
      </c>
      <c r="D11" s="75" t="s">
        <v>29</v>
      </c>
      <c r="E11" s="75" t="s">
        <v>1065</v>
      </c>
      <c r="F11" s="76" t="s">
        <v>35</v>
      </c>
      <c r="G11" s="77">
        <v>21</v>
      </c>
      <c r="H11" s="73" t="s">
        <v>27</v>
      </c>
    </row>
    <row r="12" spans="1:8" ht="12.75">
      <c r="A12" s="73" t="s">
        <v>56</v>
      </c>
      <c r="B12" s="74" t="s">
        <v>55</v>
      </c>
      <c r="C12" s="75" t="s">
        <v>22</v>
      </c>
      <c r="D12" s="75" t="s">
        <v>29</v>
      </c>
      <c r="E12" s="75" t="s">
        <v>1065</v>
      </c>
      <c r="F12" s="76" t="s">
        <v>35</v>
      </c>
      <c r="G12" s="77">
        <v>21</v>
      </c>
      <c r="H12" s="73" t="s">
        <v>27</v>
      </c>
    </row>
    <row r="13" spans="1:8" ht="12.75">
      <c r="A13" s="73" t="s">
        <v>58</v>
      </c>
      <c r="B13" s="74" t="s">
        <v>57</v>
      </c>
      <c r="C13" s="75" t="s">
        <v>22</v>
      </c>
      <c r="D13" s="75" t="s">
        <v>23</v>
      </c>
      <c r="E13" s="75" t="s">
        <v>1065</v>
      </c>
      <c r="F13" s="76" t="s">
        <v>26</v>
      </c>
      <c r="G13" s="77">
        <v>31</v>
      </c>
      <c r="H13" s="73" t="s">
        <v>27</v>
      </c>
    </row>
    <row r="14" spans="1:8" ht="12.75">
      <c r="A14" s="73" t="s">
        <v>61</v>
      </c>
      <c r="B14" s="74" t="s">
        <v>60</v>
      </c>
      <c r="C14" s="75" t="s">
        <v>24</v>
      </c>
      <c r="D14" s="75" t="s">
        <v>33</v>
      </c>
      <c r="E14" s="75" t="s">
        <v>1065</v>
      </c>
      <c r="F14" s="76" t="s">
        <v>89</v>
      </c>
      <c r="G14" s="77">
        <v>44</v>
      </c>
      <c r="H14" s="73" t="s">
        <v>27</v>
      </c>
    </row>
    <row r="15" spans="1:8" ht="12.75">
      <c r="A15" s="73" t="s">
        <v>64</v>
      </c>
      <c r="B15" s="74" t="s">
        <v>63</v>
      </c>
      <c r="C15" s="75" t="s">
        <v>22</v>
      </c>
      <c r="D15" s="75" t="s">
        <v>42</v>
      </c>
      <c r="E15" s="75" t="s">
        <v>1065</v>
      </c>
      <c r="F15" s="76" t="s">
        <v>332</v>
      </c>
      <c r="G15" s="77">
        <v>30</v>
      </c>
      <c r="H15" s="73" t="s">
        <v>27</v>
      </c>
    </row>
    <row r="16" spans="1:8" ht="12.75">
      <c r="A16" s="73" t="s">
        <v>67</v>
      </c>
      <c r="B16" s="74" t="s">
        <v>66</v>
      </c>
      <c r="C16" s="75" t="s">
        <v>24</v>
      </c>
      <c r="D16" s="75" t="s">
        <v>33</v>
      </c>
      <c r="E16" s="75" t="s">
        <v>1065</v>
      </c>
      <c r="F16" s="76" t="s">
        <v>192</v>
      </c>
      <c r="G16" s="77">
        <v>40</v>
      </c>
      <c r="H16" s="73" t="s">
        <v>27</v>
      </c>
    </row>
    <row r="17" spans="1:8" ht="12.75">
      <c r="A17" s="73" t="s">
        <v>70</v>
      </c>
      <c r="B17" s="74" t="s">
        <v>69</v>
      </c>
      <c r="C17" s="75" t="s">
        <v>22</v>
      </c>
      <c r="D17" s="75" t="s">
        <v>29</v>
      </c>
      <c r="E17" s="75" t="s">
        <v>1065</v>
      </c>
      <c r="F17" s="76" t="s">
        <v>35</v>
      </c>
      <c r="G17" s="77">
        <v>21</v>
      </c>
      <c r="H17" s="73" t="s">
        <v>27</v>
      </c>
    </row>
    <row r="18" spans="1:8" ht="12.75">
      <c r="A18" s="73" t="s">
        <v>72</v>
      </c>
      <c r="B18" s="74" t="s">
        <v>71</v>
      </c>
      <c r="C18" s="75" t="s">
        <v>22</v>
      </c>
      <c r="D18" s="75" t="s">
        <v>23</v>
      </c>
      <c r="E18" s="75" t="s">
        <v>24</v>
      </c>
      <c r="F18" s="76" t="s">
        <v>448</v>
      </c>
      <c r="G18" s="77">
        <v>23</v>
      </c>
      <c r="H18" s="73" t="s">
        <v>73</v>
      </c>
    </row>
    <row r="19" spans="1:8" ht="12.75">
      <c r="A19" s="73" t="s">
        <v>75</v>
      </c>
      <c r="B19" s="74" t="s">
        <v>74</v>
      </c>
      <c r="C19" s="75" t="s">
        <v>22</v>
      </c>
      <c r="D19" s="75" t="s">
        <v>29</v>
      </c>
      <c r="E19" s="75" t="s">
        <v>24</v>
      </c>
      <c r="F19" s="76" t="s">
        <v>35</v>
      </c>
      <c r="G19" s="77">
        <v>21</v>
      </c>
      <c r="H19" s="73" t="s">
        <v>73</v>
      </c>
    </row>
    <row r="20" spans="1:8" ht="12.75">
      <c r="A20" s="73" t="s">
        <v>77</v>
      </c>
      <c r="B20" s="74" t="s">
        <v>76</v>
      </c>
      <c r="C20" s="75" t="s">
        <v>22</v>
      </c>
      <c r="D20" s="75" t="s">
        <v>33</v>
      </c>
      <c r="E20" s="75" t="s">
        <v>24</v>
      </c>
      <c r="F20" s="76" t="s">
        <v>346</v>
      </c>
      <c r="G20" s="77">
        <v>62</v>
      </c>
      <c r="H20" s="73" t="s">
        <v>73</v>
      </c>
    </row>
    <row r="21" spans="1:8" ht="12.75">
      <c r="A21" s="73" t="s">
        <v>79</v>
      </c>
      <c r="B21" s="74" t="s">
        <v>78</v>
      </c>
      <c r="C21" s="75" t="s">
        <v>22</v>
      </c>
      <c r="D21" s="75" t="s">
        <v>23</v>
      </c>
      <c r="E21" s="75" t="s">
        <v>24</v>
      </c>
      <c r="F21" s="76" t="s">
        <v>52</v>
      </c>
      <c r="G21" s="77">
        <v>45</v>
      </c>
      <c r="H21" s="73" t="s">
        <v>73</v>
      </c>
    </row>
    <row r="22" spans="1:8" ht="12.75">
      <c r="A22" s="73" t="s">
        <v>82</v>
      </c>
      <c r="B22" s="74" t="s">
        <v>81</v>
      </c>
      <c r="C22" s="75" t="s">
        <v>24</v>
      </c>
      <c r="D22" s="75" t="s">
        <v>42</v>
      </c>
      <c r="E22" s="75" t="s">
        <v>24</v>
      </c>
      <c r="F22" s="76" t="s">
        <v>185</v>
      </c>
      <c r="G22" s="77">
        <v>49</v>
      </c>
      <c r="H22" s="73" t="s">
        <v>73</v>
      </c>
    </row>
    <row r="23" spans="1:8" ht="12.75">
      <c r="A23" s="73" t="s">
        <v>85</v>
      </c>
      <c r="B23" s="74" t="s">
        <v>84</v>
      </c>
      <c r="C23" s="75" t="s">
        <v>22</v>
      </c>
      <c r="D23" s="75" t="s">
        <v>23</v>
      </c>
      <c r="E23" s="75" t="s">
        <v>24</v>
      </c>
      <c r="F23" s="76" t="s">
        <v>235</v>
      </c>
      <c r="G23" s="77">
        <v>43</v>
      </c>
      <c r="H23" s="73" t="s">
        <v>73</v>
      </c>
    </row>
    <row r="24" spans="1:8" ht="12.75">
      <c r="A24" s="73" t="s">
        <v>88</v>
      </c>
      <c r="B24" s="74" t="s">
        <v>87</v>
      </c>
      <c r="C24" s="75" t="s">
        <v>22</v>
      </c>
      <c r="D24" s="75" t="s">
        <v>42</v>
      </c>
      <c r="E24" s="75" t="s">
        <v>24</v>
      </c>
      <c r="F24" s="76" t="s">
        <v>35</v>
      </c>
      <c r="G24" s="77">
        <v>21</v>
      </c>
      <c r="H24" s="73" t="s">
        <v>73</v>
      </c>
    </row>
    <row r="25" spans="1:8" ht="12.75">
      <c r="A25" s="73" t="s">
        <v>91</v>
      </c>
      <c r="B25" s="74" t="s">
        <v>90</v>
      </c>
      <c r="C25" s="75" t="s">
        <v>22</v>
      </c>
      <c r="D25" s="75" t="s">
        <v>23</v>
      </c>
      <c r="E25" s="75" t="s">
        <v>1065</v>
      </c>
      <c r="F25" s="76" t="s">
        <v>35</v>
      </c>
      <c r="G25" s="77">
        <v>21</v>
      </c>
      <c r="H25" s="73" t="s">
        <v>73</v>
      </c>
    </row>
    <row r="26" spans="1:8" ht="12.75">
      <c r="A26" s="73" t="s">
        <v>94</v>
      </c>
      <c r="B26" s="74" t="s">
        <v>93</v>
      </c>
      <c r="C26" s="75" t="s">
        <v>22</v>
      </c>
      <c r="D26" s="75" t="s">
        <v>29</v>
      </c>
      <c r="E26" s="75" t="s">
        <v>1065</v>
      </c>
      <c r="F26" s="76" t="s">
        <v>35</v>
      </c>
      <c r="G26" s="77">
        <v>21</v>
      </c>
      <c r="H26" s="73" t="s">
        <v>73</v>
      </c>
    </row>
    <row r="27" spans="1:8" ht="12.75">
      <c r="A27" s="73" t="s">
        <v>97</v>
      </c>
      <c r="B27" s="74" t="s">
        <v>96</v>
      </c>
      <c r="C27" s="75" t="s">
        <v>22</v>
      </c>
      <c r="D27" s="75" t="s">
        <v>29</v>
      </c>
      <c r="E27" s="75" t="s">
        <v>24</v>
      </c>
      <c r="F27" s="76" t="s">
        <v>98</v>
      </c>
      <c r="G27" s="77">
        <v>29</v>
      </c>
      <c r="H27" s="73" t="s">
        <v>73</v>
      </c>
    </row>
    <row r="28" spans="1:8" ht="12.75">
      <c r="A28" s="73" t="s">
        <v>100</v>
      </c>
      <c r="B28" s="74" t="s">
        <v>99</v>
      </c>
      <c r="C28" s="75" t="s">
        <v>22</v>
      </c>
      <c r="D28" s="75" t="s">
        <v>42</v>
      </c>
      <c r="E28" s="75" t="s">
        <v>24</v>
      </c>
      <c r="F28" s="76" t="s">
        <v>65</v>
      </c>
      <c r="G28" s="77">
        <v>28</v>
      </c>
      <c r="H28" s="73" t="s">
        <v>73</v>
      </c>
    </row>
    <row r="29" spans="1:8" ht="12.75">
      <c r="A29" s="73" t="s">
        <v>103</v>
      </c>
      <c r="B29" s="74" t="s">
        <v>102</v>
      </c>
      <c r="C29" s="75" t="s">
        <v>22</v>
      </c>
      <c r="D29" s="75" t="s">
        <v>33</v>
      </c>
      <c r="E29" s="75" t="s">
        <v>24</v>
      </c>
      <c r="F29" s="76" t="s">
        <v>203</v>
      </c>
      <c r="G29" s="77">
        <v>38</v>
      </c>
      <c r="H29" s="73" t="s">
        <v>73</v>
      </c>
    </row>
    <row r="30" spans="1:8" ht="12.75">
      <c r="A30" s="73" t="s">
        <v>106</v>
      </c>
      <c r="B30" s="74" t="s">
        <v>105</v>
      </c>
      <c r="C30" s="75" t="s">
        <v>22</v>
      </c>
      <c r="D30" s="75" t="s">
        <v>23</v>
      </c>
      <c r="E30" s="75" t="s">
        <v>24</v>
      </c>
      <c r="F30" s="76" t="s">
        <v>35</v>
      </c>
      <c r="G30" s="77">
        <v>21</v>
      </c>
      <c r="H30" s="73" t="s">
        <v>73</v>
      </c>
    </row>
    <row r="31" spans="1:8" ht="12.75">
      <c r="A31" s="73" t="s">
        <v>109</v>
      </c>
      <c r="B31" s="74" t="s">
        <v>108</v>
      </c>
      <c r="C31" s="75" t="s">
        <v>24</v>
      </c>
      <c r="D31" s="75" t="s">
        <v>29</v>
      </c>
      <c r="E31" s="75" t="s">
        <v>1065</v>
      </c>
      <c r="F31" s="76" t="s">
        <v>292</v>
      </c>
      <c r="G31" s="77">
        <v>46</v>
      </c>
      <c r="H31" s="73" t="s">
        <v>73</v>
      </c>
    </row>
    <row r="32" spans="1:8" ht="12.75">
      <c r="A32" s="73" t="s">
        <v>111</v>
      </c>
      <c r="B32" s="74" t="s">
        <v>110</v>
      </c>
      <c r="C32" s="75" t="s">
        <v>22</v>
      </c>
      <c r="D32" s="75" t="s">
        <v>29</v>
      </c>
      <c r="E32" s="75" t="s">
        <v>24</v>
      </c>
      <c r="F32" s="76" t="s">
        <v>332</v>
      </c>
      <c r="G32" s="77">
        <v>30</v>
      </c>
      <c r="H32" s="73" t="s">
        <v>73</v>
      </c>
    </row>
    <row r="33" spans="1:8" ht="12.75">
      <c r="A33" s="73" t="s">
        <v>114</v>
      </c>
      <c r="B33" s="74" t="s">
        <v>113</v>
      </c>
      <c r="C33" s="75" t="s">
        <v>22</v>
      </c>
      <c r="D33" s="75" t="s">
        <v>29</v>
      </c>
      <c r="E33" s="75" t="s">
        <v>24</v>
      </c>
      <c r="F33" s="76" t="s">
        <v>767</v>
      </c>
      <c r="G33" s="77">
        <v>25</v>
      </c>
      <c r="H33" s="73" t="s">
        <v>73</v>
      </c>
    </row>
    <row r="34" spans="1:8" ht="12.75">
      <c r="A34" s="73" t="s">
        <v>117</v>
      </c>
      <c r="B34" s="74" t="s">
        <v>116</v>
      </c>
      <c r="C34" s="75" t="s">
        <v>22</v>
      </c>
      <c r="D34" s="75" t="s">
        <v>29</v>
      </c>
      <c r="E34" s="75" t="s">
        <v>24</v>
      </c>
      <c r="F34" s="76" t="s">
        <v>332</v>
      </c>
      <c r="G34" s="77">
        <v>30</v>
      </c>
      <c r="H34" s="73" t="s">
        <v>73</v>
      </c>
    </row>
    <row r="35" spans="1:8" ht="12.75">
      <c r="A35" s="73" t="s">
        <v>119</v>
      </c>
      <c r="B35" s="74" t="s">
        <v>118</v>
      </c>
      <c r="C35" s="75" t="s">
        <v>24</v>
      </c>
      <c r="D35" s="75" t="s">
        <v>29</v>
      </c>
      <c r="E35" s="75" t="s">
        <v>24</v>
      </c>
      <c r="F35" s="76" t="s">
        <v>609</v>
      </c>
      <c r="G35" s="77">
        <v>58</v>
      </c>
      <c r="H35" s="73" t="s">
        <v>73</v>
      </c>
    </row>
    <row r="36" spans="1:8" ht="12.75">
      <c r="A36" s="73" t="s">
        <v>121</v>
      </c>
      <c r="B36" s="74" t="s">
        <v>120</v>
      </c>
      <c r="C36" s="75" t="s">
        <v>22</v>
      </c>
      <c r="D36" s="75" t="s">
        <v>42</v>
      </c>
      <c r="E36" s="75" t="s">
        <v>24</v>
      </c>
      <c r="F36" s="76" t="s">
        <v>98</v>
      </c>
      <c r="G36" s="77">
        <v>29</v>
      </c>
      <c r="H36" s="73" t="s">
        <v>73</v>
      </c>
    </row>
    <row r="37" spans="1:8" ht="12.75">
      <c r="A37" s="73" t="s">
        <v>124</v>
      </c>
      <c r="B37" s="74" t="s">
        <v>123</v>
      </c>
      <c r="C37" s="75" t="s">
        <v>22</v>
      </c>
      <c r="D37" s="75" t="s">
        <v>33</v>
      </c>
      <c r="E37" s="75" t="s">
        <v>24</v>
      </c>
      <c r="F37" s="76" t="s">
        <v>35</v>
      </c>
      <c r="G37" s="77">
        <v>21</v>
      </c>
      <c r="H37" s="73" t="s">
        <v>73</v>
      </c>
    </row>
    <row r="38" spans="1:8" ht="12.75">
      <c r="A38" s="73" t="s">
        <v>126</v>
      </c>
      <c r="B38" s="74" t="s">
        <v>125</v>
      </c>
      <c r="C38" s="75" t="s">
        <v>22</v>
      </c>
      <c r="D38" s="75" t="s">
        <v>33</v>
      </c>
      <c r="E38" s="75" t="s">
        <v>24</v>
      </c>
      <c r="F38" s="76" t="s">
        <v>787</v>
      </c>
      <c r="G38" s="77">
        <v>50</v>
      </c>
      <c r="H38" s="73" t="s">
        <v>127</v>
      </c>
    </row>
    <row r="39" spans="1:8" ht="12.75">
      <c r="A39" s="73" t="s">
        <v>129</v>
      </c>
      <c r="B39" s="74" t="s">
        <v>128</v>
      </c>
      <c r="C39" s="75" t="s">
        <v>24</v>
      </c>
      <c r="D39" s="75" t="s">
        <v>23</v>
      </c>
      <c r="E39" s="75" t="s">
        <v>24</v>
      </c>
      <c r="F39" s="76" t="s">
        <v>167</v>
      </c>
      <c r="G39" s="77">
        <v>56</v>
      </c>
      <c r="H39" s="73" t="s">
        <v>127</v>
      </c>
    </row>
    <row r="40" spans="1:8" ht="12.75">
      <c r="A40" s="73" t="s">
        <v>132</v>
      </c>
      <c r="B40" s="74" t="s">
        <v>131</v>
      </c>
      <c r="C40" s="75" t="s">
        <v>22</v>
      </c>
      <c r="D40" s="75" t="s">
        <v>29</v>
      </c>
      <c r="E40" s="75" t="s">
        <v>24</v>
      </c>
      <c r="F40" s="76" t="s">
        <v>80</v>
      </c>
      <c r="G40" s="77">
        <v>41</v>
      </c>
      <c r="H40" s="73" t="s">
        <v>127</v>
      </c>
    </row>
    <row r="41" spans="1:8" ht="12.75">
      <c r="A41" s="73" t="s">
        <v>135</v>
      </c>
      <c r="B41" s="74" t="s">
        <v>134</v>
      </c>
      <c r="C41" s="75" t="s">
        <v>22</v>
      </c>
      <c r="D41" s="75" t="s">
        <v>33</v>
      </c>
      <c r="E41" s="75" t="s">
        <v>24</v>
      </c>
      <c r="F41" s="76" t="s">
        <v>38</v>
      </c>
      <c r="G41" s="77">
        <v>49</v>
      </c>
      <c r="H41" s="73" t="s">
        <v>127</v>
      </c>
    </row>
    <row r="42" spans="1:8" ht="12.75">
      <c r="A42" s="73" t="s">
        <v>137</v>
      </c>
      <c r="B42" s="74" t="s">
        <v>136</v>
      </c>
      <c r="C42" s="75" t="s">
        <v>22</v>
      </c>
      <c r="D42" s="75" t="s">
        <v>33</v>
      </c>
      <c r="E42" s="75" t="s">
        <v>24</v>
      </c>
      <c r="F42" s="76" t="s">
        <v>95</v>
      </c>
      <c r="G42" s="77">
        <v>48</v>
      </c>
      <c r="H42" s="73" t="s">
        <v>127</v>
      </c>
    </row>
    <row r="43" spans="1:8" ht="12.75">
      <c r="A43" s="73" t="s">
        <v>140</v>
      </c>
      <c r="B43" s="74" t="s">
        <v>139</v>
      </c>
      <c r="C43" s="75" t="s">
        <v>24</v>
      </c>
      <c r="D43" s="75" t="s">
        <v>23</v>
      </c>
      <c r="E43" s="75" t="s">
        <v>24</v>
      </c>
      <c r="F43" s="76" t="s">
        <v>346</v>
      </c>
      <c r="G43" s="77">
        <v>62</v>
      </c>
      <c r="H43" s="73" t="s">
        <v>127</v>
      </c>
    </row>
    <row r="44" spans="1:8" ht="12.75">
      <c r="A44" s="73" t="s">
        <v>142</v>
      </c>
      <c r="B44" s="74" t="s">
        <v>141</v>
      </c>
      <c r="C44" s="75" t="s">
        <v>22</v>
      </c>
      <c r="D44" s="75" t="s">
        <v>33</v>
      </c>
      <c r="E44" s="75" t="s">
        <v>24</v>
      </c>
      <c r="F44" s="76" t="s">
        <v>86</v>
      </c>
      <c r="G44" s="77">
        <v>42</v>
      </c>
      <c r="H44" s="73" t="s">
        <v>127</v>
      </c>
    </row>
    <row r="45" spans="1:8" ht="12.75">
      <c r="A45" s="73" t="s">
        <v>144</v>
      </c>
      <c r="B45" s="74" t="s">
        <v>143</v>
      </c>
      <c r="C45" s="75" t="s">
        <v>22</v>
      </c>
      <c r="D45" s="75" t="s">
        <v>23</v>
      </c>
      <c r="E45" s="75" t="s">
        <v>24</v>
      </c>
      <c r="F45" s="76" t="s">
        <v>384</v>
      </c>
      <c r="G45" s="77">
        <v>53</v>
      </c>
      <c r="H45" s="73" t="s">
        <v>127</v>
      </c>
    </row>
    <row r="46" spans="1:8" ht="12.75">
      <c r="A46" s="73" t="s">
        <v>146</v>
      </c>
      <c r="B46" s="74" t="s">
        <v>145</v>
      </c>
      <c r="C46" s="75" t="s">
        <v>24</v>
      </c>
      <c r="D46" s="75" t="s">
        <v>23</v>
      </c>
      <c r="E46" s="75" t="s">
        <v>24</v>
      </c>
      <c r="F46" s="76" t="s">
        <v>416</v>
      </c>
      <c r="G46" s="77">
        <v>58</v>
      </c>
      <c r="H46" s="73" t="s">
        <v>127</v>
      </c>
    </row>
    <row r="47" spans="1:8" ht="12.75">
      <c r="A47" s="73" t="s">
        <v>149</v>
      </c>
      <c r="B47" s="74" t="s">
        <v>148</v>
      </c>
      <c r="C47" s="75" t="s">
        <v>22</v>
      </c>
      <c r="D47" s="75" t="s">
        <v>42</v>
      </c>
      <c r="E47" s="75" t="s">
        <v>24</v>
      </c>
      <c r="F47" s="76" t="s">
        <v>65</v>
      </c>
      <c r="G47" s="77">
        <v>28</v>
      </c>
      <c r="H47" s="73" t="s">
        <v>127</v>
      </c>
    </row>
    <row r="48" spans="1:8" ht="12.75">
      <c r="A48" s="73" t="s">
        <v>151</v>
      </c>
      <c r="B48" s="74" t="s">
        <v>150</v>
      </c>
      <c r="C48" s="75" t="s">
        <v>22</v>
      </c>
      <c r="D48" s="75" t="s">
        <v>33</v>
      </c>
      <c r="E48" s="75" t="s">
        <v>24</v>
      </c>
      <c r="F48" s="76" t="s">
        <v>133</v>
      </c>
      <c r="G48" s="77">
        <v>32</v>
      </c>
      <c r="H48" s="73" t="s">
        <v>127</v>
      </c>
    </row>
    <row r="49" spans="1:8" ht="12.75">
      <c r="A49" s="73" t="s">
        <v>1173</v>
      </c>
      <c r="B49" s="129" t="s">
        <v>1175</v>
      </c>
      <c r="C49" s="75" t="s">
        <v>24</v>
      </c>
      <c r="D49" s="75" t="s">
        <v>23</v>
      </c>
      <c r="E49" s="75" t="s">
        <v>24</v>
      </c>
      <c r="F49" s="76">
        <v>148</v>
      </c>
      <c r="G49" s="77">
        <v>56</v>
      </c>
      <c r="H49" s="73" t="s">
        <v>127</v>
      </c>
    </row>
    <row r="50" spans="1:8" ht="12.75">
      <c r="A50" s="73" t="s">
        <v>154</v>
      </c>
      <c r="B50" s="74" t="s">
        <v>153</v>
      </c>
      <c r="C50" s="75" t="s">
        <v>22</v>
      </c>
      <c r="D50" s="75" t="s">
        <v>23</v>
      </c>
      <c r="E50" s="75" t="s">
        <v>24</v>
      </c>
      <c r="F50" s="76" t="s">
        <v>80</v>
      </c>
      <c r="G50" s="77">
        <v>41</v>
      </c>
      <c r="H50" s="73" t="s">
        <v>127</v>
      </c>
    </row>
    <row r="51" spans="1:8" ht="12.75">
      <c r="A51" s="73" t="s">
        <v>157</v>
      </c>
      <c r="B51" s="74" t="s">
        <v>156</v>
      </c>
      <c r="C51" s="75" t="s">
        <v>22</v>
      </c>
      <c r="D51" s="75" t="s">
        <v>29</v>
      </c>
      <c r="E51" s="75" t="s">
        <v>24</v>
      </c>
      <c r="F51" s="76" t="s">
        <v>203</v>
      </c>
      <c r="G51" s="77">
        <v>38</v>
      </c>
      <c r="H51" s="73" t="s">
        <v>127</v>
      </c>
    </row>
    <row r="52" spans="1:8" ht="12.75">
      <c r="A52" s="73" t="s">
        <v>159</v>
      </c>
      <c r="B52" s="74" t="s">
        <v>158</v>
      </c>
      <c r="C52" s="75" t="s">
        <v>22</v>
      </c>
      <c r="D52" s="75" t="s">
        <v>29</v>
      </c>
      <c r="E52" s="75" t="s">
        <v>24</v>
      </c>
      <c r="F52" s="76" t="s">
        <v>332</v>
      </c>
      <c r="G52" s="77">
        <v>30</v>
      </c>
      <c r="H52" s="73" t="s">
        <v>127</v>
      </c>
    </row>
    <row r="53" spans="1:8" ht="12.75">
      <c r="A53" s="73" t="s">
        <v>161</v>
      </c>
      <c r="B53" s="74" t="s">
        <v>160</v>
      </c>
      <c r="C53" s="75" t="s">
        <v>22</v>
      </c>
      <c r="D53" s="75" t="s">
        <v>42</v>
      </c>
      <c r="E53" s="75" t="s">
        <v>24</v>
      </c>
      <c r="F53" s="76" t="s">
        <v>299</v>
      </c>
      <c r="G53" s="77">
        <v>33</v>
      </c>
      <c r="H53" s="73" t="s">
        <v>127</v>
      </c>
    </row>
    <row r="54" spans="1:8" ht="12.75">
      <c r="A54" s="73" t="s">
        <v>164</v>
      </c>
      <c r="B54" s="74" t="s">
        <v>163</v>
      </c>
      <c r="C54" s="75" t="s">
        <v>22</v>
      </c>
      <c r="D54" s="75" t="s">
        <v>33</v>
      </c>
      <c r="E54" s="75" t="s">
        <v>24</v>
      </c>
      <c r="F54" s="76" t="s">
        <v>192</v>
      </c>
      <c r="G54" s="77">
        <v>40</v>
      </c>
      <c r="H54" s="73" t="s">
        <v>127</v>
      </c>
    </row>
    <row r="55" spans="1:8" ht="12.75">
      <c r="A55" s="73" t="s">
        <v>166</v>
      </c>
      <c r="B55" s="74" t="s">
        <v>165</v>
      </c>
      <c r="C55" s="75" t="s">
        <v>24</v>
      </c>
      <c r="D55" s="75" t="s">
        <v>33</v>
      </c>
      <c r="E55" s="75" t="s">
        <v>24</v>
      </c>
      <c r="F55" s="76" t="s">
        <v>356</v>
      </c>
      <c r="G55" s="77">
        <v>56</v>
      </c>
      <c r="H55" s="73" t="s">
        <v>127</v>
      </c>
    </row>
    <row r="56" spans="1:8" ht="12.75">
      <c r="A56" s="73" t="s">
        <v>169</v>
      </c>
      <c r="B56" s="74" t="s">
        <v>168</v>
      </c>
      <c r="C56" s="75" t="s">
        <v>22</v>
      </c>
      <c r="D56" s="75" t="s">
        <v>42</v>
      </c>
      <c r="E56" s="75" t="s">
        <v>24</v>
      </c>
      <c r="F56" s="76" t="s">
        <v>179</v>
      </c>
      <c r="G56" s="77">
        <v>47</v>
      </c>
      <c r="H56" s="73" t="s">
        <v>127</v>
      </c>
    </row>
    <row r="57" spans="1:8" ht="12.75">
      <c r="A57" s="73" t="s">
        <v>171</v>
      </c>
      <c r="B57" s="74" t="s">
        <v>170</v>
      </c>
      <c r="C57" s="75" t="s">
        <v>22</v>
      </c>
      <c r="D57" s="75" t="s">
        <v>33</v>
      </c>
      <c r="E57" s="75" t="s">
        <v>24</v>
      </c>
      <c r="F57" s="76" t="s">
        <v>35</v>
      </c>
      <c r="G57" s="77">
        <v>21</v>
      </c>
      <c r="H57" s="73" t="s">
        <v>127</v>
      </c>
    </row>
    <row r="58" spans="1:8" ht="12.75">
      <c r="A58" s="73" t="s">
        <v>173</v>
      </c>
      <c r="B58" s="74" t="s">
        <v>172</v>
      </c>
      <c r="C58" s="75" t="s">
        <v>22</v>
      </c>
      <c r="D58" s="75" t="s">
        <v>42</v>
      </c>
      <c r="E58" s="75" t="s">
        <v>24</v>
      </c>
      <c r="F58" s="76" t="s">
        <v>155</v>
      </c>
      <c r="G58" s="77">
        <v>42</v>
      </c>
      <c r="H58" s="73" t="s">
        <v>127</v>
      </c>
    </row>
    <row r="59" spans="1:8" ht="12.75">
      <c r="A59" s="73" t="s">
        <v>175</v>
      </c>
      <c r="B59" s="74" t="s">
        <v>174</v>
      </c>
      <c r="C59" s="75" t="s">
        <v>24</v>
      </c>
      <c r="D59" s="75" t="s">
        <v>29</v>
      </c>
      <c r="E59" s="75" t="s">
        <v>24</v>
      </c>
      <c r="F59" s="76" t="s">
        <v>95</v>
      </c>
      <c r="G59" s="77">
        <v>48</v>
      </c>
      <c r="H59" s="73" t="s">
        <v>176</v>
      </c>
    </row>
    <row r="60" spans="1:8" ht="12.75">
      <c r="A60" s="73" t="s">
        <v>178</v>
      </c>
      <c r="B60" s="74" t="s">
        <v>177</v>
      </c>
      <c r="C60" s="75" t="s">
        <v>24</v>
      </c>
      <c r="D60" s="75" t="s">
        <v>29</v>
      </c>
      <c r="E60" s="75" t="s">
        <v>24</v>
      </c>
      <c r="F60" s="76" t="s">
        <v>95</v>
      </c>
      <c r="G60" s="77">
        <v>48</v>
      </c>
      <c r="H60" s="73" t="s">
        <v>176</v>
      </c>
    </row>
    <row r="61" spans="1:8" ht="12.75">
      <c r="A61" s="73" t="s">
        <v>181</v>
      </c>
      <c r="B61" s="74" t="s">
        <v>180</v>
      </c>
      <c r="C61" s="75" t="s">
        <v>22</v>
      </c>
      <c r="D61" s="75" t="s">
        <v>23</v>
      </c>
      <c r="E61" s="75" t="s">
        <v>24</v>
      </c>
      <c r="F61" s="76" t="s">
        <v>46</v>
      </c>
      <c r="G61" s="77">
        <v>46</v>
      </c>
      <c r="H61" s="73" t="s">
        <v>176</v>
      </c>
    </row>
    <row r="62" spans="1:8" ht="12.75">
      <c r="A62" s="73" t="s">
        <v>184</v>
      </c>
      <c r="B62" s="74" t="s">
        <v>182</v>
      </c>
      <c r="C62" s="75" t="s">
        <v>22</v>
      </c>
      <c r="D62" s="75" t="s">
        <v>29</v>
      </c>
      <c r="E62" s="75" t="s">
        <v>24</v>
      </c>
      <c r="F62" s="76" t="s">
        <v>185</v>
      </c>
      <c r="G62" s="77">
        <v>49</v>
      </c>
      <c r="H62" s="73" t="s">
        <v>176</v>
      </c>
    </row>
    <row r="63" spans="1:8" ht="12.75">
      <c r="A63" s="73" t="s">
        <v>187</v>
      </c>
      <c r="B63" s="74" t="s">
        <v>186</v>
      </c>
      <c r="C63" s="75" t="s">
        <v>22</v>
      </c>
      <c r="D63" s="75" t="s">
        <v>42</v>
      </c>
      <c r="E63" s="75" t="s">
        <v>24</v>
      </c>
      <c r="F63" s="76" t="s">
        <v>89</v>
      </c>
      <c r="G63" s="77">
        <v>44</v>
      </c>
      <c r="H63" s="73" t="s">
        <v>176</v>
      </c>
    </row>
    <row r="64" spans="1:8" ht="12.75">
      <c r="A64" s="73" t="s">
        <v>189</v>
      </c>
      <c r="B64" s="74" t="s">
        <v>188</v>
      </c>
      <c r="C64" s="75" t="s">
        <v>22</v>
      </c>
      <c r="D64" s="75" t="s">
        <v>29</v>
      </c>
      <c r="E64" s="75" t="s">
        <v>24</v>
      </c>
      <c r="F64" s="76" t="s">
        <v>38</v>
      </c>
      <c r="G64" s="77">
        <v>49</v>
      </c>
      <c r="H64" s="73" t="s">
        <v>176</v>
      </c>
    </row>
    <row r="65" spans="1:8" ht="12.75">
      <c r="A65" s="73" t="s">
        <v>191</v>
      </c>
      <c r="B65" s="74" t="s">
        <v>190</v>
      </c>
      <c r="C65" s="75" t="s">
        <v>22</v>
      </c>
      <c r="D65" s="75" t="s">
        <v>29</v>
      </c>
      <c r="E65" s="75" t="s">
        <v>24</v>
      </c>
      <c r="F65" s="76" t="s">
        <v>203</v>
      </c>
      <c r="G65" s="77">
        <v>38</v>
      </c>
      <c r="H65" s="73" t="s">
        <v>176</v>
      </c>
    </row>
    <row r="66" spans="1:8" ht="12.75">
      <c r="A66" s="73" t="s">
        <v>194</v>
      </c>
      <c r="B66" s="74" t="s">
        <v>193</v>
      </c>
      <c r="C66" s="75" t="s">
        <v>24</v>
      </c>
      <c r="D66" s="75" t="s">
        <v>29</v>
      </c>
      <c r="E66" s="75" t="s">
        <v>24</v>
      </c>
      <c r="F66" s="76" t="s">
        <v>155</v>
      </c>
      <c r="G66" s="77">
        <v>42</v>
      </c>
      <c r="H66" s="73" t="s">
        <v>176</v>
      </c>
    </row>
    <row r="67" spans="1:8" ht="12.75">
      <c r="A67" s="73" t="s">
        <v>196</v>
      </c>
      <c r="B67" s="74" t="s">
        <v>195</v>
      </c>
      <c r="C67" s="75" t="s">
        <v>22</v>
      </c>
      <c r="D67" s="75" t="s">
        <v>29</v>
      </c>
      <c r="E67" s="75" t="s">
        <v>24</v>
      </c>
      <c r="F67" s="76" t="s">
        <v>155</v>
      </c>
      <c r="G67" s="77">
        <v>42</v>
      </c>
      <c r="H67" s="73" t="s">
        <v>176</v>
      </c>
    </row>
    <row r="68" spans="1:8" ht="12.75">
      <c r="A68" s="73" t="s">
        <v>198</v>
      </c>
      <c r="B68" s="74" t="s">
        <v>197</v>
      </c>
      <c r="C68" s="75" t="s">
        <v>24</v>
      </c>
      <c r="D68" s="75" t="s">
        <v>29</v>
      </c>
      <c r="E68" s="75" t="s">
        <v>24</v>
      </c>
      <c r="F68" s="76" t="s">
        <v>133</v>
      </c>
      <c r="G68" s="77">
        <v>32</v>
      </c>
      <c r="H68" s="73" t="s">
        <v>176</v>
      </c>
    </row>
    <row r="69" spans="1:8" ht="12.75">
      <c r="A69" s="73" t="s">
        <v>200</v>
      </c>
      <c r="B69" s="74" t="s">
        <v>199</v>
      </c>
      <c r="C69" s="75" t="s">
        <v>24</v>
      </c>
      <c r="D69" s="75" t="s">
        <v>23</v>
      </c>
      <c r="E69" s="75" t="s">
        <v>24</v>
      </c>
      <c r="F69" s="76" t="s">
        <v>86</v>
      </c>
      <c r="G69" s="77">
        <v>42</v>
      </c>
      <c r="H69" s="73" t="s">
        <v>176</v>
      </c>
    </row>
    <row r="70" spans="1:8" ht="12.75">
      <c r="A70" s="73" t="s">
        <v>202</v>
      </c>
      <c r="B70" s="74" t="s">
        <v>201</v>
      </c>
      <c r="C70" s="75" t="s">
        <v>22</v>
      </c>
      <c r="D70" s="75" t="s">
        <v>29</v>
      </c>
      <c r="E70" s="75" t="s">
        <v>24</v>
      </c>
      <c r="F70" s="76" t="s">
        <v>332</v>
      </c>
      <c r="G70" s="77">
        <v>30</v>
      </c>
      <c r="H70" s="73" t="s">
        <v>176</v>
      </c>
    </row>
    <row r="71" spans="1:8" ht="12.75">
      <c r="A71" s="73" t="s">
        <v>205</v>
      </c>
      <c r="B71" s="74" t="s">
        <v>204</v>
      </c>
      <c r="C71" s="75" t="s">
        <v>22</v>
      </c>
      <c r="D71" s="75" t="s">
        <v>29</v>
      </c>
      <c r="E71" s="75" t="s">
        <v>24</v>
      </c>
      <c r="F71" s="76" t="s">
        <v>278</v>
      </c>
      <c r="G71" s="77">
        <v>39</v>
      </c>
      <c r="H71" s="73" t="s">
        <v>176</v>
      </c>
    </row>
    <row r="72" spans="1:8" ht="12.75">
      <c r="A72" s="73" t="s">
        <v>207</v>
      </c>
      <c r="B72" s="74" t="s">
        <v>206</v>
      </c>
      <c r="C72" s="75" t="s">
        <v>22</v>
      </c>
      <c r="D72" s="75" t="s">
        <v>29</v>
      </c>
      <c r="E72" s="75" t="s">
        <v>24</v>
      </c>
      <c r="F72" s="76" t="s">
        <v>235</v>
      </c>
      <c r="G72" s="77">
        <v>43</v>
      </c>
      <c r="H72" s="73" t="s">
        <v>176</v>
      </c>
    </row>
    <row r="73" spans="1:8" ht="12.75">
      <c r="A73" s="73" t="s">
        <v>209</v>
      </c>
      <c r="B73" s="74" t="s">
        <v>208</v>
      </c>
      <c r="C73" s="75" t="s">
        <v>24</v>
      </c>
      <c r="D73" s="75" t="s">
        <v>29</v>
      </c>
      <c r="E73" s="75" t="s">
        <v>24</v>
      </c>
      <c r="F73" s="76" t="s">
        <v>179</v>
      </c>
      <c r="G73" s="77">
        <v>47</v>
      </c>
      <c r="H73" s="73" t="s">
        <v>176</v>
      </c>
    </row>
    <row r="74" spans="1:8" ht="12.75">
      <c r="A74" s="73" t="s">
        <v>211</v>
      </c>
      <c r="B74" s="74" t="s">
        <v>210</v>
      </c>
      <c r="C74" s="75" t="s">
        <v>22</v>
      </c>
      <c r="D74" s="75" t="s">
        <v>33</v>
      </c>
      <c r="E74" s="75" t="s">
        <v>24</v>
      </c>
      <c r="F74" s="76" t="s">
        <v>104</v>
      </c>
      <c r="G74" s="77">
        <v>39</v>
      </c>
      <c r="H74" s="73" t="s">
        <v>212</v>
      </c>
    </row>
    <row r="75" spans="1:8" ht="12.75">
      <c r="A75" s="73" t="s">
        <v>214</v>
      </c>
      <c r="B75" s="74" t="s">
        <v>213</v>
      </c>
      <c r="C75" s="75" t="s">
        <v>24</v>
      </c>
      <c r="D75" s="75" t="s">
        <v>29</v>
      </c>
      <c r="E75" s="75" t="s">
        <v>24</v>
      </c>
      <c r="F75" s="76" t="s">
        <v>192</v>
      </c>
      <c r="G75" s="77">
        <v>40</v>
      </c>
      <c r="H75" s="73" t="s">
        <v>212</v>
      </c>
    </row>
    <row r="76" spans="1:8" ht="12.75">
      <c r="A76" s="73" t="s">
        <v>218</v>
      </c>
      <c r="B76" s="74" t="s">
        <v>216</v>
      </c>
      <c r="C76" s="75" t="s">
        <v>22</v>
      </c>
      <c r="D76" s="75" t="s">
        <v>217</v>
      </c>
      <c r="E76" s="75" t="s">
        <v>24</v>
      </c>
      <c r="F76" s="76" t="s">
        <v>167</v>
      </c>
      <c r="G76" s="77">
        <v>56</v>
      </c>
      <c r="H76" s="73" t="s">
        <v>212</v>
      </c>
    </row>
    <row r="77" spans="1:8" ht="12.75">
      <c r="A77" s="73" t="s">
        <v>220</v>
      </c>
      <c r="B77" s="74" t="s">
        <v>219</v>
      </c>
      <c r="C77" s="75" t="s">
        <v>22</v>
      </c>
      <c r="D77" s="75" t="s">
        <v>29</v>
      </c>
      <c r="E77" s="75" t="s">
        <v>24</v>
      </c>
      <c r="F77" s="76" t="s">
        <v>104</v>
      </c>
      <c r="G77" s="77">
        <v>39</v>
      </c>
      <c r="H77" s="73" t="s">
        <v>212</v>
      </c>
    </row>
    <row r="78" spans="1:8" ht="12.75">
      <c r="A78" s="73" t="s">
        <v>222</v>
      </c>
      <c r="B78" s="74" t="s">
        <v>221</v>
      </c>
      <c r="C78" s="75" t="s">
        <v>22</v>
      </c>
      <c r="D78" s="75" t="s">
        <v>23</v>
      </c>
      <c r="E78" s="75" t="s">
        <v>24</v>
      </c>
      <c r="F78" s="76" t="s">
        <v>35</v>
      </c>
      <c r="G78" s="77">
        <v>21</v>
      </c>
      <c r="H78" s="73" t="s">
        <v>212</v>
      </c>
    </row>
    <row r="79" spans="1:8" ht="12.75">
      <c r="A79" s="73" t="s">
        <v>224</v>
      </c>
      <c r="B79" s="74" t="s">
        <v>223</v>
      </c>
      <c r="C79" s="75" t="s">
        <v>22</v>
      </c>
      <c r="D79" s="75" t="s">
        <v>42</v>
      </c>
      <c r="E79" s="75" t="s">
        <v>24</v>
      </c>
      <c r="F79" s="76" t="s">
        <v>31</v>
      </c>
      <c r="G79" s="77">
        <v>36</v>
      </c>
      <c r="H79" s="73" t="s">
        <v>212</v>
      </c>
    </row>
    <row r="80" spans="1:8" ht="12.75">
      <c r="A80" s="73" t="s">
        <v>227</v>
      </c>
      <c r="B80" s="74" t="s">
        <v>225</v>
      </c>
      <c r="C80" s="75" t="s">
        <v>22</v>
      </c>
      <c r="D80" s="75" t="s">
        <v>226</v>
      </c>
      <c r="E80" s="75" t="s">
        <v>24</v>
      </c>
      <c r="F80" s="76" t="s">
        <v>964</v>
      </c>
      <c r="G80" s="77">
        <v>63</v>
      </c>
      <c r="H80" s="73" t="s">
        <v>212</v>
      </c>
    </row>
    <row r="81" spans="1:8" ht="12.75">
      <c r="A81" s="73" t="s">
        <v>230</v>
      </c>
      <c r="B81" s="74" t="s">
        <v>228</v>
      </c>
      <c r="C81" s="75" t="s">
        <v>22</v>
      </c>
      <c r="D81" s="75" t="s">
        <v>229</v>
      </c>
      <c r="E81" s="75" t="s">
        <v>24</v>
      </c>
      <c r="F81" s="76" t="s">
        <v>122</v>
      </c>
      <c r="G81" s="77">
        <v>28</v>
      </c>
      <c r="H81" s="73" t="s">
        <v>212</v>
      </c>
    </row>
    <row r="82" spans="1:8" ht="12.75">
      <c r="A82" s="73" t="s">
        <v>232</v>
      </c>
      <c r="B82" s="74" t="s">
        <v>231</v>
      </c>
      <c r="C82" s="75" t="s">
        <v>24</v>
      </c>
      <c r="D82" s="75" t="s">
        <v>29</v>
      </c>
      <c r="E82" s="75" t="s">
        <v>24</v>
      </c>
      <c r="F82" s="76" t="s">
        <v>133</v>
      </c>
      <c r="G82" s="77">
        <v>32</v>
      </c>
      <c r="H82" s="73" t="s">
        <v>212</v>
      </c>
    </row>
    <row r="83" spans="1:8" ht="12.75">
      <c r="A83" s="73" t="s">
        <v>234</v>
      </c>
      <c r="B83" s="74" t="s">
        <v>233</v>
      </c>
      <c r="C83" s="75" t="s">
        <v>22</v>
      </c>
      <c r="D83" s="75" t="s">
        <v>33</v>
      </c>
      <c r="E83" s="75" t="s">
        <v>24</v>
      </c>
      <c r="F83" s="76" t="s">
        <v>278</v>
      </c>
      <c r="G83" s="77">
        <v>39</v>
      </c>
      <c r="H83" s="73" t="s">
        <v>212</v>
      </c>
    </row>
    <row r="84" spans="1:8" ht="12.75">
      <c r="A84" s="73" t="s">
        <v>237</v>
      </c>
      <c r="B84" s="74" t="s">
        <v>236</v>
      </c>
      <c r="C84" s="75" t="s">
        <v>22</v>
      </c>
      <c r="D84" s="75" t="s">
        <v>33</v>
      </c>
      <c r="E84" s="75" t="s">
        <v>24</v>
      </c>
      <c r="F84" s="76" t="s">
        <v>49</v>
      </c>
      <c r="G84" s="77">
        <v>35</v>
      </c>
      <c r="H84" s="73" t="s">
        <v>212</v>
      </c>
    </row>
    <row r="85" spans="1:8" ht="12.75">
      <c r="A85" s="73" t="s">
        <v>239</v>
      </c>
      <c r="B85" s="74" t="s">
        <v>238</v>
      </c>
      <c r="C85" s="75" t="s">
        <v>24</v>
      </c>
      <c r="D85" s="75" t="s">
        <v>33</v>
      </c>
      <c r="E85" s="75" t="s">
        <v>24</v>
      </c>
      <c r="F85" s="76" t="s">
        <v>133</v>
      </c>
      <c r="G85" s="77">
        <v>32</v>
      </c>
      <c r="H85" s="73" t="s">
        <v>212</v>
      </c>
    </row>
    <row r="86" spans="1:8" ht="12.75">
      <c r="A86" s="73" t="s">
        <v>241</v>
      </c>
      <c r="B86" s="74" t="s">
        <v>240</v>
      </c>
      <c r="C86" s="75" t="s">
        <v>22</v>
      </c>
      <c r="D86" s="75" t="s">
        <v>229</v>
      </c>
      <c r="E86" s="75" t="s">
        <v>24</v>
      </c>
      <c r="F86" s="76" t="s">
        <v>122</v>
      </c>
      <c r="G86" s="77">
        <v>28</v>
      </c>
      <c r="H86" s="73" t="s">
        <v>212</v>
      </c>
    </row>
    <row r="87" spans="1:8" ht="12.75">
      <c r="A87" s="73" t="s">
        <v>243</v>
      </c>
      <c r="B87" s="74" t="s">
        <v>242</v>
      </c>
      <c r="C87" s="75" t="s">
        <v>24</v>
      </c>
      <c r="D87" s="75" t="s">
        <v>217</v>
      </c>
      <c r="E87" s="75" t="s">
        <v>24</v>
      </c>
      <c r="F87" s="76" t="s">
        <v>244</v>
      </c>
      <c r="G87" s="77">
        <v>66</v>
      </c>
      <c r="H87" s="73" t="s">
        <v>212</v>
      </c>
    </row>
    <row r="88" spans="1:8" ht="12.75">
      <c r="A88" s="73" t="s">
        <v>246</v>
      </c>
      <c r="B88" s="74" t="s">
        <v>245</v>
      </c>
      <c r="C88" s="75" t="s">
        <v>22</v>
      </c>
      <c r="D88" s="75" t="s">
        <v>29</v>
      </c>
      <c r="E88" s="75" t="s">
        <v>1065</v>
      </c>
      <c r="F88" s="76" t="s">
        <v>65</v>
      </c>
      <c r="G88" s="77">
        <v>28</v>
      </c>
      <c r="H88" s="73" t="s">
        <v>212</v>
      </c>
    </row>
    <row r="89" spans="1:8" ht="12.75">
      <c r="A89" s="73" t="s">
        <v>248</v>
      </c>
      <c r="B89" s="74" t="s">
        <v>247</v>
      </c>
      <c r="C89" s="75" t="s">
        <v>22</v>
      </c>
      <c r="D89" s="75" t="s">
        <v>29</v>
      </c>
      <c r="E89" s="75" t="s">
        <v>24</v>
      </c>
      <c r="F89" s="76" t="s">
        <v>203</v>
      </c>
      <c r="G89" s="77">
        <v>38</v>
      </c>
      <c r="H89" s="73" t="s">
        <v>212</v>
      </c>
    </row>
    <row r="90" spans="1:8" ht="12.75">
      <c r="A90" s="73" t="s">
        <v>250</v>
      </c>
      <c r="B90" s="74" t="s">
        <v>249</v>
      </c>
      <c r="C90" s="75" t="s">
        <v>24</v>
      </c>
      <c r="D90" s="75" t="s">
        <v>33</v>
      </c>
      <c r="E90" s="75" t="s">
        <v>24</v>
      </c>
      <c r="F90" s="76" t="s">
        <v>133</v>
      </c>
      <c r="G90" s="77">
        <v>32</v>
      </c>
      <c r="H90" s="73" t="s">
        <v>212</v>
      </c>
    </row>
    <row r="91" spans="1:8" ht="12.75">
      <c r="A91" s="73" t="s">
        <v>252</v>
      </c>
      <c r="B91" s="74" t="s">
        <v>251</v>
      </c>
      <c r="C91" s="75" t="s">
        <v>22</v>
      </c>
      <c r="D91" s="75" t="s">
        <v>33</v>
      </c>
      <c r="E91" s="75" t="s">
        <v>24</v>
      </c>
      <c r="F91" s="76" t="s">
        <v>35</v>
      </c>
      <c r="G91" s="77">
        <v>21</v>
      </c>
      <c r="H91" s="73" t="s">
        <v>212</v>
      </c>
    </row>
    <row r="92" spans="1:8" ht="12.75">
      <c r="A92" s="73" t="s">
        <v>254</v>
      </c>
      <c r="B92" s="74" t="s">
        <v>253</v>
      </c>
      <c r="C92" s="75" t="s">
        <v>22</v>
      </c>
      <c r="D92" s="75" t="s">
        <v>226</v>
      </c>
      <c r="E92" s="75" t="s">
        <v>24</v>
      </c>
      <c r="F92" s="76" t="s">
        <v>86</v>
      </c>
      <c r="G92" s="77">
        <v>42</v>
      </c>
      <c r="H92" s="73" t="s">
        <v>212</v>
      </c>
    </row>
    <row r="93" spans="1:8" ht="12.75">
      <c r="A93" s="73" t="s">
        <v>257</v>
      </c>
      <c r="B93" s="74" t="s">
        <v>255</v>
      </c>
      <c r="C93" s="75" t="s">
        <v>22</v>
      </c>
      <c r="D93" s="75" t="s">
        <v>217</v>
      </c>
      <c r="E93" s="75" t="s">
        <v>24</v>
      </c>
      <c r="F93" s="76" t="s">
        <v>167</v>
      </c>
      <c r="G93" s="77">
        <v>56</v>
      </c>
      <c r="H93" s="73" t="s">
        <v>212</v>
      </c>
    </row>
    <row r="94" spans="1:8" ht="12.75">
      <c r="A94" s="73" t="s">
        <v>260</v>
      </c>
      <c r="B94" s="74" t="s">
        <v>259</v>
      </c>
      <c r="C94" s="75" t="s">
        <v>22</v>
      </c>
      <c r="D94" s="75" t="s">
        <v>29</v>
      </c>
      <c r="E94" s="75" t="s">
        <v>24</v>
      </c>
      <c r="F94" s="76" t="s">
        <v>35</v>
      </c>
      <c r="G94" s="77">
        <v>21</v>
      </c>
      <c r="H94" s="73" t="s">
        <v>212</v>
      </c>
    </row>
    <row r="95" spans="1:8" ht="12.75">
      <c r="A95" s="73" t="s">
        <v>262</v>
      </c>
      <c r="B95" s="74" t="s">
        <v>261</v>
      </c>
      <c r="C95" s="75" t="s">
        <v>24</v>
      </c>
      <c r="D95" s="75" t="s">
        <v>42</v>
      </c>
      <c r="E95" s="75" t="s">
        <v>24</v>
      </c>
      <c r="F95" s="76" t="s">
        <v>133</v>
      </c>
      <c r="G95" s="77">
        <v>32</v>
      </c>
      <c r="H95" s="73" t="s">
        <v>212</v>
      </c>
    </row>
    <row r="96" spans="1:8" ht="12.75">
      <c r="A96" s="73" t="s">
        <v>1066</v>
      </c>
      <c r="B96" s="74" t="s">
        <v>263</v>
      </c>
      <c r="C96" s="75" t="s">
        <v>22</v>
      </c>
      <c r="D96" s="75" t="s">
        <v>29</v>
      </c>
      <c r="E96" s="75" t="s">
        <v>24</v>
      </c>
      <c r="F96" s="76" t="s">
        <v>133</v>
      </c>
      <c r="G96" s="77">
        <v>32</v>
      </c>
      <c r="H96" s="73" t="s">
        <v>212</v>
      </c>
    </row>
    <row r="97" spans="1:8" ht="12.75">
      <c r="A97" s="73" t="s">
        <v>265</v>
      </c>
      <c r="B97" s="74" t="s">
        <v>264</v>
      </c>
      <c r="C97" s="75" t="s">
        <v>22</v>
      </c>
      <c r="D97" s="75" t="s">
        <v>42</v>
      </c>
      <c r="E97" s="75" t="s">
        <v>24</v>
      </c>
      <c r="F97" s="76" t="s">
        <v>65</v>
      </c>
      <c r="G97" s="77">
        <v>28</v>
      </c>
      <c r="H97" s="73" t="s">
        <v>212</v>
      </c>
    </row>
    <row r="98" spans="1:8" ht="12.75">
      <c r="A98" s="73" t="s">
        <v>1067</v>
      </c>
      <c r="B98" s="74" t="s">
        <v>1068</v>
      </c>
      <c r="C98" s="75" t="s">
        <v>22</v>
      </c>
      <c r="D98" s="75" t="s">
        <v>226</v>
      </c>
      <c r="E98" s="75" t="s">
        <v>24</v>
      </c>
      <c r="F98" s="76" t="s">
        <v>38</v>
      </c>
      <c r="G98" s="77">
        <v>49</v>
      </c>
      <c r="H98" s="73" t="s">
        <v>212</v>
      </c>
    </row>
    <row r="99" spans="1:8" ht="12.75">
      <c r="A99" s="73" t="s">
        <v>1069</v>
      </c>
      <c r="B99" s="74" t="s">
        <v>1070</v>
      </c>
      <c r="C99" s="75" t="s">
        <v>22</v>
      </c>
      <c r="D99" s="75" t="s">
        <v>226</v>
      </c>
      <c r="E99" s="75" t="s">
        <v>24</v>
      </c>
      <c r="F99" s="76" t="s">
        <v>38</v>
      </c>
      <c r="G99" s="77">
        <v>49</v>
      </c>
      <c r="H99" s="73" t="s">
        <v>212</v>
      </c>
    </row>
    <row r="100" spans="1:8" ht="12.75">
      <c r="A100" s="73" t="s">
        <v>267</v>
      </c>
      <c r="B100" s="74" t="s">
        <v>266</v>
      </c>
      <c r="C100" s="75" t="s">
        <v>24</v>
      </c>
      <c r="D100" s="75" t="s">
        <v>33</v>
      </c>
      <c r="E100" s="75" t="s">
        <v>24</v>
      </c>
      <c r="F100" s="76" t="s">
        <v>133</v>
      </c>
      <c r="G100" s="77">
        <v>32</v>
      </c>
      <c r="H100" s="73" t="s">
        <v>212</v>
      </c>
    </row>
    <row r="101" spans="1:8" ht="12.75">
      <c r="A101" s="73" t="s">
        <v>269</v>
      </c>
      <c r="B101" s="74" t="s">
        <v>268</v>
      </c>
      <c r="C101" s="75" t="s">
        <v>22</v>
      </c>
      <c r="D101" s="75" t="s">
        <v>23</v>
      </c>
      <c r="E101" s="75" t="s">
        <v>24</v>
      </c>
      <c r="F101" s="76" t="s">
        <v>235</v>
      </c>
      <c r="G101" s="77">
        <v>43</v>
      </c>
      <c r="H101" s="73" t="s">
        <v>212</v>
      </c>
    </row>
    <row r="102" spans="1:8" ht="12.75">
      <c r="A102" s="73" t="s">
        <v>271</v>
      </c>
      <c r="B102" s="74" t="s">
        <v>270</v>
      </c>
      <c r="C102" s="75" t="s">
        <v>24</v>
      </c>
      <c r="D102" s="75" t="s">
        <v>226</v>
      </c>
      <c r="E102" s="75" t="s">
        <v>24</v>
      </c>
      <c r="F102" s="76" t="s">
        <v>68</v>
      </c>
      <c r="G102" s="77">
        <v>52</v>
      </c>
      <c r="H102" s="73" t="s">
        <v>212</v>
      </c>
    </row>
    <row r="103" spans="1:8" ht="12.75">
      <c r="A103" s="73" t="s">
        <v>273</v>
      </c>
      <c r="B103" s="74" t="s">
        <v>272</v>
      </c>
      <c r="C103" s="75" t="s">
        <v>24</v>
      </c>
      <c r="D103" s="75" t="s">
        <v>217</v>
      </c>
      <c r="E103" s="75" t="s">
        <v>24</v>
      </c>
      <c r="F103" s="76" t="s">
        <v>244</v>
      </c>
      <c r="G103" s="77">
        <v>66</v>
      </c>
      <c r="H103" s="73" t="s">
        <v>212</v>
      </c>
    </row>
    <row r="104" spans="1:8" ht="12.75">
      <c r="A104" s="73" t="s">
        <v>1071</v>
      </c>
      <c r="B104" s="74" t="s">
        <v>1072</v>
      </c>
      <c r="C104" s="75" t="s">
        <v>22</v>
      </c>
      <c r="D104" s="75" t="s">
        <v>226</v>
      </c>
      <c r="E104" s="75" t="s">
        <v>24</v>
      </c>
      <c r="F104" s="76" t="s">
        <v>38</v>
      </c>
      <c r="G104" s="77">
        <v>49</v>
      </c>
      <c r="H104" s="73" t="s">
        <v>212</v>
      </c>
    </row>
    <row r="105" spans="1:8" ht="12.75">
      <c r="A105" s="73" t="s">
        <v>1073</v>
      </c>
      <c r="B105" s="74" t="s">
        <v>1074</v>
      </c>
      <c r="C105" s="75" t="s">
        <v>22</v>
      </c>
      <c r="D105" s="75" t="s">
        <v>23</v>
      </c>
      <c r="E105" s="75" t="s">
        <v>24</v>
      </c>
      <c r="F105" s="76" t="s">
        <v>38</v>
      </c>
      <c r="G105" s="77">
        <v>49</v>
      </c>
      <c r="H105" s="73" t="s">
        <v>212</v>
      </c>
    </row>
    <row r="106" spans="1:8" ht="12.75">
      <c r="A106" s="73" t="s">
        <v>275</v>
      </c>
      <c r="B106" s="74" t="s">
        <v>274</v>
      </c>
      <c r="C106" s="75" t="s">
        <v>24</v>
      </c>
      <c r="D106" s="75" t="s">
        <v>217</v>
      </c>
      <c r="E106" s="75" t="s">
        <v>24</v>
      </c>
      <c r="F106" s="76" t="s">
        <v>244</v>
      </c>
      <c r="G106" s="77">
        <v>66</v>
      </c>
      <c r="H106" s="73" t="s">
        <v>212</v>
      </c>
    </row>
    <row r="107" spans="1:8" ht="12.75">
      <c r="A107" s="73" t="s">
        <v>277</v>
      </c>
      <c r="B107" s="74" t="s">
        <v>276</v>
      </c>
      <c r="C107" s="75" t="s">
        <v>22</v>
      </c>
      <c r="D107" s="75" t="s">
        <v>29</v>
      </c>
      <c r="E107" s="75" t="s">
        <v>24</v>
      </c>
      <c r="F107" s="76" t="s">
        <v>46</v>
      </c>
      <c r="G107" s="77">
        <v>46</v>
      </c>
      <c r="H107" s="73" t="s">
        <v>212</v>
      </c>
    </row>
    <row r="108" spans="1:8" ht="12.75">
      <c r="A108" s="73" t="s">
        <v>280</v>
      </c>
      <c r="B108" s="74" t="s">
        <v>279</v>
      </c>
      <c r="C108" s="75" t="s">
        <v>22</v>
      </c>
      <c r="D108" s="75" t="s">
        <v>33</v>
      </c>
      <c r="E108" s="75" t="s">
        <v>24</v>
      </c>
      <c r="F108" s="76" t="s">
        <v>35</v>
      </c>
      <c r="G108" s="77">
        <v>21</v>
      </c>
      <c r="H108" s="73" t="s">
        <v>212</v>
      </c>
    </row>
    <row r="109" spans="1:8" ht="12.75">
      <c r="A109" s="73" t="s">
        <v>282</v>
      </c>
      <c r="B109" s="74" t="s">
        <v>281</v>
      </c>
      <c r="C109" s="75" t="s">
        <v>22</v>
      </c>
      <c r="D109" s="75" t="s">
        <v>29</v>
      </c>
      <c r="E109" s="75" t="s">
        <v>24</v>
      </c>
      <c r="F109" s="76" t="s">
        <v>95</v>
      </c>
      <c r="G109" s="77">
        <v>48</v>
      </c>
      <c r="H109" s="73" t="s">
        <v>212</v>
      </c>
    </row>
    <row r="110" spans="1:8" ht="12.75">
      <c r="A110" s="73" t="s">
        <v>284</v>
      </c>
      <c r="B110" s="74" t="s">
        <v>283</v>
      </c>
      <c r="C110" s="75" t="s">
        <v>22</v>
      </c>
      <c r="D110" s="75" t="s">
        <v>29</v>
      </c>
      <c r="E110" s="75" t="s">
        <v>1065</v>
      </c>
      <c r="F110" s="76" t="s">
        <v>59</v>
      </c>
      <c r="G110" s="77">
        <v>37</v>
      </c>
      <c r="H110" s="73" t="s">
        <v>212</v>
      </c>
    </row>
    <row r="111" spans="1:8" ht="12.75">
      <c r="A111" s="73" t="s">
        <v>287</v>
      </c>
      <c r="B111" s="74" t="s">
        <v>285</v>
      </c>
      <c r="C111" s="75" t="s">
        <v>24</v>
      </c>
      <c r="D111" s="75" t="s">
        <v>183</v>
      </c>
      <c r="E111" s="75" t="s">
        <v>24</v>
      </c>
      <c r="F111" s="76" t="s">
        <v>52</v>
      </c>
      <c r="G111" s="77">
        <v>45</v>
      </c>
      <c r="H111" s="73" t="s">
        <v>212</v>
      </c>
    </row>
    <row r="112" spans="1:8" ht="12.75">
      <c r="A112" s="73" t="s">
        <v>289</v>
      </c>
      <c r="B112" s="74" t="s">
        <v>288</v>
      </c>
      <c r="C112" s="75" t="s">
        <v>22</v>
      </c>
      <c r="D112" s="75" t="s">
        <v>229</v>
      </c>
      <c r="E112" s="75" t="s">
        <v>24</v>
      </c>
      <c r="F112" s="76" t="s">
        <v>122</v>
      </c>
      <c r="G112" s="77">
        <v>28</v>
      </c>
      <c r="H112" s="73" t="s">
        <v>212</v>
      </c>
    </row>
    <row r="113" spans="1:8" ht="12.75">
      <c r="A113" s="73" t="s">
        <v>291</v>
      </c>
      <c r="B113" s="74" t="s">
        <v>290</v>
      </c>
      <c r="C113" s="75" t="s">
        <v>22</v>
      </c>
      <c r="D113" s="75" t="s">
        <v>42</v>
      </c>
      <c r="E113" s="75" t="s">
        <v>24</v>
      </c>
      <c r="F113" s="76" t="s">
        <v>292</v>
      </c>
      <c r="G113" s="77">
        <v>46</v>
      </c>
      <c r="H113" s="73" t="s">
        <v>212</v>
      </c>
    </row>
    <row r="114" spans="1:8" ht="12.75">
      <c r="A114" s="73" t="s">
        <v>294</v>
      </c>
      <c r="B114" s="74" t="s">
        <v>293</v>
      </c>
      <c r="C114" s="75" t="s">
        <v>24</v>
      </c>
      <c r="D114" s="75" t="s">
        <v>42</v>
      </c>
      <c r="E114" s="75" t="s">
        <v>24</v>
      </c>
      <c r="F114" s="76" t="s">
        <v>133</v>
      </c>
      <c r="G114" s="77">
        <v>32</v>
      </c>
      <c r="H114" s="73" t="s">
        <v>212</v>
      </c>
    </row>
    <row r="115" spans="1:8" ht="12.75">
      <c r="A115" s="73" t="s">
        <v>296</v>
      </c>
      <c r="B115" s="74" t="s">
        <v>295</v>
      </c>
      <c r="C115" s="75" t="s">
        <v>22</v>
      </c>
      <c r="D115" s="75" t="s">
        <v>42</v>
      </c>
      <c r="E115" s="75" t="s">
        <v>24</v>
      </c>
      <c r="F115" s="76" t="s">
        <v>35</v>
      </c>
      <c r="G115" s="77">
        <v>21</v>
      </c>
      <c r="H115" s="73" t="s">
        <v>212</v>
      </c>
    </row>
    <row r="116" spans="1:8" ht="12.75">
      <c r="A116" s="73" t="s">
        <v>298</v>
      </c>
      <c r="B116" s="74" t="s">
        <v>297</v>
      </c>
      <c r="C116" s="75" t="s">
        <v>22</v>
      </c>
      <c r="D116" s="75" t="s">
        <v>23</v>
      </c>
      <c r="E116" s="75" t="s">
        <v>24</v>
      </c>
      <c r="F116" s="76" t="s">
        <v>35</v>
      </c>
      <c r="G116" s="77">
        <v>21</v>
      </c>
      <c r="H116" s="73" t="s">
        <v>212</v>
      </c>
    </row>
    <row r="117" spans="1:8" ht="12.75">
      <c r="A117" s="73" t="s">
        <v>1075</v>
      </c>
      <c r="B117" s="74" t="s">
        <v>1076</v>
      </c>
      <c r="C117" s="75" t="s">
        <v>22</v>
      </c>
      <c r="D117" s="75" t="s">
        <v>226</v>
      </c>
      <c r="E117" s="75" t="s">
        <v>24</v>
      </c>
      <c r="F117" s="76" t="s">
        <v>38</v>
      </c>
      <c r="G117" s="77">
        <v>49</v>
      </c>
      <c r="H117" s="73" t="s">
        <v>212</v>
      </c>
    </row>
    <row r="118" spans="1:8" ht="12.75">
      <c r="A118" s="73" t="s">
        <v>301</v>
      </c>
      <c r="B118" s="74" t="s">
        <v>300</v>
      </c>
      <c r="C118" s="75" t="s">
        <v>22</v>
      </c>
      <c r="D118" s="75" t="s">
        <v>42</v>
      </c>
      <c r="E118" s="75" t="s">
        <v>24</v>
      </c>
      <c r="F118" s="76" t="s">
        <v>35</v>
      </c>
      <c r="G118" s="77">
        <v>21</v>
      </c>
      <c r="H118" s="73" t="s">
        <v>212</v>
      </c>
    </row>
    <row r="119" spans="1:8" ht="12.75">
      <c r="A119" s="73" t="s">
        <v>303</v>
      </c>
      <c r="B119" s="74" t="s">
        <v>302</v>
      </c>
      <c r="C119" s="75" t="s">
        <v>22</v>
      </c>
      <c r="D119" s="75" t="s">
        <v>33</v>
      </c>
      <c r="E119" s="75" t="s">
        <v>24</v>
      </c>
      <c r="F119" s="76" t="s">
        <v>138</v>
      </c>
      <c r="G119" s="77">
        <v>51</v>
      </c>
      <c r="H119" s="73" t="s">
        <v>304</v>
      </c>
    </row>
    <row r="120" spans="1:8" ht="12.75">
      <c r="A120" s="73" t="s">
        <v>306</v>
      </c>
      <c r="B120" s="74" t="s">
        <v>305</v>
      </c>
      <c r="C120" s="75" t="s">
        <v>24</v>
      </c>
      <c r="D120" s="75" t="s">
        <v>226</v>
      </c>
      <c r="E120" s="75" t="s">
        <v>24</v>
      </c>
      <c r="F120" s="76" t="s">
        <v>258</v>
      </c>
      <c r="G120" s="77">
        <v>70</v>
      </c>
      <c r="H120" s="73" t="s">
        <v>304</v>
      </c>
    </row>
    <row r="121" spans="1:8" ht="12.75">
      <c r="A121" s="73" t="s">
        <v>308</v>
      </c>
      <c r="B121" s="74" t="s">
        <v>307</v>
      </c>
      <c r="C121" s="75" t="s">
        <v>22</v>
      </c>
      <c r="D121" s="75" t="s">
        <v>42</v>
      </c>
      <c r="E121" s="75" t="s">
        <v>24</v>
      </c>
      <c r="F121" s="76" t="s">
        <v>332</v>
      </c>
      <c r="G121" s="77">
        <v>30</v>
      </c>
      <c r="H121" s="73" t="s">
        <v>304</v>
      </c>
    </row>
    <row r="122" spans="1:8" ht="12.75">
      <c r="A122" s="73" t="s">
        <v>310</v>
      </c>
      <c r="B122" s="74" t="s">
        <v>309</v>
      </c>
      <c r="C122" s="75" t="s">
        <v>22</v>
      </c>
      <c r="D122" s="75" t="s">
        <v>29</v>
      </c>
      <c r="E122" s="75" t="s">
        <v>24</v>
      </c>
      <c r="F122" s="76" t="s">
        <v>35</v>
      </c>
      <c r="G122" s="77">
        <v>21</v>
      </c>
      <c r="H122" s="73" t="s">
        <v>304</v>
      </c>
    </row>
    <row r="123" spans="1:8" ht="12.75">
      <c r="A123" s="73" t="s">
        <v>312</v>
      </c>
      <c r="B123" s="74" t="s">
        <v>311</v>
      </c>
      <c r="C123" s="75" t="s">
        <v>22</v>
      </c>
      <c r="D123" s="75" t="s">
        <v>29</v>
      </c>
      <c r="E123" s="75" t="s">
        <v>24</v>
      </c>
      <c r="F123" s="76" t="s">
        <v>89</v>
      </c>
      <c r="G123" s="77">
        <v>44</v>
      </c>
      <c r="H123" s="73" t="s">
        <v>304</v>
      </c>
    </row>
    <row r="124" spans="1:8" ht="12.75">
      <c r="A124" s="73" t="s">
        <v>314</v>
      </c>
      <c r="B124" s="74" t="s">
        <v>313</v>
      </c>
      <c r="C124" s="75" t="s">
        <v>24</v>
      </c>
      <c r="D124" s="75" t="s">
        <v>29</v>
      </c>
      <c r="E124" s="75" t="s">
        <v>24</v>
      </c>
      <c r="F124" s="76" t="s">
        <v>133</v>
      </c>
      <c r="G124" s="77">
        <v>32</v>
      </c>
      <c r="H124" s="73" t="s">
        <v>304</v>
      </c>
    </row>
    <row r="125" spans="1:8" ht="12.75">
      <c r="A125" s="73" t="s">
        <v>316</v>
      </c>
      <c r="B125" s="74" t="s">
        <v>315</v>
      </c>
      <c r="C125" s="75" t="s">
        <v>22</v>
      </c>
      <c r="D125" s="75" t="s">
        <v>226</v>
      </c>
      <c r="E125" s="75" t="s">
        <v>24</v>
      </c>
      <c r="F125" s="76" t="s">
        <v>548</v>
      </c>
      <c r="G125" s="77">
        <v>73</v>
      </c>
      <c r="H125" s="73" t="s">
        <v>304</v>
      </c>
    </row>
    <row r="126" spans="1:8" ht="12.75">
      <c r="A126" s="73" t="s">
        <v>319</v>
      </c>
      <c r="B126" s="74" t="s">
        <v>318</v>
      </c>
      <c r="C126" s="75" t="s">
        <v>22</v>
      </c>
      <c r="D126" s="75" t="s">
        <v>29</v>
      </c>
      <c r="E126" s="75" t="s">
        <v>24</v>
      </c>
      <c r="F126" s="76" t="s">
        <v>35</v>
      </c>
      <c r="G126" s="77">
        <v>21</v>
      </c>
      <c r="H126" s="73" t="s">
        <v>304</v>
      </c>
    </row>
    <row r="127" spans="1:8" ht="12.75">
      <c r="A127" s="73" t="s">
        <v>321</v>
      </c>
      <c r="B127" s="74" t="s">
        <v>320</v>
      </c>
      <c r="C127" s="75" t="s">
        <v>22</v>
      </c>
      <c r="D127" s="75" t="s">
        <v>23</v>
      </c>
      <c r="E127" s="75" t="s">
        <v>24</v>
      </c>
      <c r="F127" s="76" t="s">
        <v>49</v>
      </c>
      <c r="G127" s="77">
        <v>35</v>
      </c>
      <c r="H127" s="73" t="s">
        <v>304</v>
      </c>
    </row>
    <row r="128" spans="1:8" ht="12.75">
      <c r="A128" s="73" t="s">
        <v>323</v>
      </c>
      <c r="B128" s="74" t="s">
        <v>322</v>
      </c>
      <c r="C128" s="75" t="s">
        <v>22</v>
      </c>
      <c r="D128" s="75" t="s">
        <v>29</v>
      </c>
      <c r="E128" s="75" t="s">
        <v>24</v>
      </c>
      <c r="F128" s="76" t="s">
        <v>162</v>
      </c>
      <c r="G128" s="77">
        <v>25</v>
      </c>
      <c r="H128" s="73" t="s">
        <v>304</v>
      </c>
    </row>
    <row r="129" spans="1:8" ht="12.75">
      <c r="A129" s="73" t="s">
        <v>325</v>
      </c>
      <c r="B129" s="74" t="s">
        <v>324</v>
      </c>
      <c r="C129" s="75" t="s">
        <v>22</v>
      </c>
      <c r="D129" s="75" t="s">
        <v>29</v>
      </c>
      <c r="E129" s="75" t="s">
        <v>1065</v>
      </c>
      <c r="F129" s="76" t="s">
        <v>49</v>
      </c>
      <c r="G129" s="77">
        <v>35</v>
      </c>
      <c r="H129" s="73" t="s">
        <v>304</v>
      </c>
    </row>
    <row r="130" spans="1:8" ht="12.75">
      <c r="A130" s="73" t="s">
        <v>1077</v>
      </c>
      <c r="B130" s="74" t="s">
        <v>1078</v>
      </c>
      <c r="C130" s="75" t="s">
        <v>22</v>
      </c>
      <c r="D130" s="75" t="s">
        <v>256</v>
      </c>
      <c r="E130" s="75" t="s">
        <v>24</v>
      </c>
      <c r="F130" s="76" t="s">
        <v>258</v>
      </c>
      <c r="G130" s="77">
        <v>70</v>
      </c>
      <c r="H130" s="73" t="s">
        <v>304</v>
      </c>
    </row>
    <row r="131" spans="1:8" ht="12.75">
      <c r="A131" s="73" t="s">
        <v>327</v>
      </c>
      <c r="B131" s="74" t="s">
        <v>326</v>
      </c>
      <c r="C131" s="75" t="s">
        <v>22</v>
      </c>
      <c r="D131" s="75" t="s">
        <v>42</v>
      </c>
      <c r="E131" s="75" t="s">
        <v>24</v>
      </c>
      <c r="F131" s="76" t="s">
        <v>278</v>
      </c>
      <c r="G131" s="77">
        <v>39</v>
      </c>
      <c r="H131" s="73" t="s">
        <v>304</v>
      </c>
    </row>
    <row r="132" spans="1:8" ht="12.75">
      <c r="A132" s="73" t="s">
        <v>329</v>
      </c>
      <c r="B132" s="74" t="s">
        <v>328</v>
      </c>
      <c r="C132" s="75" t="s">
        <v>22</v>
      </c>
      <c r="D132" s="75" t="s">
        <v>33</v>
      </c>
      <c r="E132" s="75" t="s">
        <v>24</v>
      </c>
      <c r="F132" s="76" t="s">
        <v>38</v>
      </c>
      <c r="G132" s="77">
        <v>49</v>
      </c>
      <c r="H132" s="73" t="s">
        <v>304</v>
      </c>
    </row>
    <row r="133" spans="1:8" ht="12.75">
      <c r="A133" s="73" t="s">
        <v>331</v>
      </c>
      <c r="B133" s="74" t="s">
        <v>330</v>
      </c>
      <c r="C133" s="75" t="s">
        <v>22</v>
      </c>
      <c r="D133" s="75" t="s">
        <v>23</v>
      </c>
      <c r="E133" s="75" t="s">
        <v>1065</v>
      </c>
      <c r="F133" s="76" t="s">
        <v>133</v>
      </c>
      <c r="G133" s="77">
        <v>32</v>
      </c>
      <c r="H133" s="73" t="s">
        <v>304</v>
      </c>
    </row>
    <row r="134" spans="1:8" ht="12.75">
      <c r="A134" s="73" t="s">
        <v>334</v>
      </c>
      <c r="B134" s="74" t="s">
        <v>333</v>
      </c>
      <c r="C134" s="75" t="s">
        <v>22</v>
      </c>
      <c r="D134" s="75" t="s">
        <v>23</v>
      </c>
      <c r="E134" s="75" t="s">
        <v>24</v>
      </c>
      <c r="F134" s="76" t="s">
        <v>52</v>
      </c>
      <c r="G134" s="77">
        <v>45</v>
      </c>
      <c r="H134" s="73" t="s">
        <v>304</v>
      </c>
    </row>
    <row r="135" spans="1:8" ht="12.75">
      <c r="A135" s="73" t="s">
        <v>1079</v>
      </c>
      <c r="B135" s="74" t="s">
        <v>1080</v>
      </c>
      <c r="C135" s="75" t="s">
        <v>22</v>
      </c>
      <c r="D135" s="75" t="s">
        <v>42</v>
      </c>
      <c r="E135" s="75" t="s">
        <v>24</v>
      </c>
      <c r="F135" s="76" t="s">
        <v>115</v>
      </c>
      <c r="G135" s="77">
        <v>30</v>
      </c>
      <c r="H135" s="73" t="s">
        <v>304</v>
      </c>
    </row>
    <row r="136" spans="1:8" ht="12.75">
      <c r="A136" s="73" t="s">
        <v>337</v>
      </c>
      <c r="B136" s="74" t="s">
        <v>336</v>
      </c>
      <c r="C136" s="75" t="s">
        <v>24</v>
      </c>
      <c r="D136" s="75" t="s">
        <v>217</v>
      </c>
      <c r="E136" s="75" t="s">
        <v>24</v>
      </c>
      <c r="F136" s="76" t="s">
        <v>1081</v>
      </c>
      <c r="G136" s="77">
        <v>80</v>
      </c>
      <c r="H136" s="73" t="s">
        <v>304</v>
      </c>
    </row>
    <row r="137" spans="1:8" ht="12.75">
      <c r="A137" s="73" t="s">
        <v>339</v>
      </c>
      <c r="B137" s="74" t="s">
        <v>338</v>
      </c>
      <c r="C137" s="75" t="s">
        <v>22</v>
      </c>
      <c r="D137" s="75" t="s">
        <v>42</v>
      </c>
      <c r="E137" s="75" t="s">
        <v>24</v>
      </c>
      <c r="F137" s="76" t="s">
        <v>98</v>
      </c>
      <c r="G137" s="77">
        <v>29</v>
      </c>
      <c r="H137" s="73" t="s">
        <v>304</v>
      </c>
    </row>
    <row r="138" spans="1:8" ht="12.75">
      <c r="A138" s="73" t="s">
        <v>341</v>
      </c>
      <c r="B138" s="74" t="s">
        <v>340</v>
      </c>
      <c r="C138" s="75" t="s">
        <v>22</v>
      </c>
      <c r="D138" s="75" t="s">
        <v>33</v>
      </c>
      <c r="E138" s="75" t="s">
        <v>24</v>
      </c>
      <c r="F138" s="76" t="s">
        <v>115</v>
      </c>
      <c r="G138" s="77">
        <v>30</v>
      </c>
      <c r="H138" s="73" t="s">
        <v>304</v>
      </c>
    </row>
    <row r="139" spans="1:8" ht="12.75">
      <c r="A139" s="73" t="s">
        <v>343</v>
      </c>
      <c r="B139" s="74" t="s">
        <v>342</v>
      </c>
      <c r="C139" s="75" t="s">
        <v>22</v>
      </c>
      <c r="D139" s="75" t="s">
        <v>33</v>
      </c>
      <c r="E139" s="75" t="s">
        <v>24</v>
      </c>
      <c r="F139" s="76" t="s">
        <v>35</v>
      </c>
      <c r="G139" s="77">
        <v>21</v>
      </c>
      <c r="H139" s="73" t="s">
        <v>304</v>
      </c>
    </row>
    <row r="140" spans="1:8" ht="12.75">
      <c r="A140" s="73" t="s">
        <v>345</v>
      </c>
      <c r="B140" s="74" t="s">
        <v>344</v>
      </c>
      <c r="C140" s="75" t="s">
        <v>22</v>
      </c>
      <c r="D140" s="75" t="s">
        <v>226</v>
      </c>
      <c r="E140" s="75" t="s">
        <v>24</v>
      </c>
      <c r="F140" s="76" t="s">
        <v>62</v>
      </c>
      <c r="G140" s="77">
        <v>59</v>
      </c>
      <c r="H140" s="73" t="s">
        <v>304</v>
      </c>
    </row>
    <row r="141" spans="1:8" ht="12.75">
      <c r="A141" s="73" t="s">
        <v>348</v>
      </c>
      <c r="B141" s="74" t="s">
        <v>347</v>
      </c>
      <c r="C141" s="75" t="s">
        <v>22</v>
      </c>
      <c r="D141" s="75" t="s">
        <v>229</v>
      </c>
      <c r="E141" s="75" t="s">
        <v>24</v>
      </c>
      <c r="F141" s="76" t="s">
        <v>152</v>
      </c>
      <c r="G141" s="77">
        <v>32</v>
      </c>
      <c r="H141" s="73" t="s">
        <v>304</v>
      </c>
    </row>
    <row r="142" spans="1:8" ht="12.75">
      <c r="A142" s="73" t="s">
        <v>350</v>
      </c>
      <c r="B142" s="74" t="s">
        <v>349</v>
      </c>
      <c r="C142" s="75" t="s">
        <v>22</v>
      </c>
      <c r="D142" s="75" t="s">
        <v>229</v>
      </c>
      <c r="E142" s="75" t="s">
        <v>24</v>
      </c>
      <c r="F142" s="76" t="s">
        <v>95</v>
      </c>
      <c r="G142" s="77">
        <v>48</v>
      </c>
      <c r="H142" s="73" t="s">
        <v>304</v>
      </c>
    </row>
    <row r="143" spans="1:8" ht="12.75">
      <c r="A143" s="73" t="s">
        <v>1082</v>
      </c>
      <c r="B143" s="74" t="s">
        <v>1083</v>
      </c>
      <c r="C143" s="75" t="s">
        <v>22</v>
      </c>
      <c r="D143" s="75" t="s">
        <v>217</v>
      </c>
      <c r="E143" s="75" t="s">
        <v>24</v>
      </c>
      <c r="F143" s="76" t="s">
        <v>167</v>
      </c>
      <c r="G143" s="77">
        <v>56</v>
      </c>
      <c r="H143" s="73" t="s">
        <v>304</v>
      </c>
    </row>
    <row r="144" spans="1:8" ht="12.75">
      <c r="A144" s="73" t="s">
        <v>352</v>
      </c>
      <c r="B144" s="74" t="s">
        <v>351</v>
      </c>
      <c r="C144" s="75" t="s">
        <v>22</v>
      </c>
      <c r="D144" s="75" t="s">
        <v>29</v>
      </c>
      <c r="E144" s="75" t="s">
        <v>1065</v>
      </c>
      <c r="F144" s="76" t="s">
        <v>215</v>
      </c>
      <c r="G144" s="77">
        <v>57</v>
      </c>
      <c r="H144" s="73" t="s">
        <v>353</v>
      </c>
    </row>
    <row r="145" spans="1:8" ht="12.75">
      <c r="A145" s="73" t="s">
        <v>355</v>
      </c>
      <c r="B145" s="74" t="s">
        <v>354</v>
      </c>
      <c r="C145" s="75" t="s">
        <v>22</v>
      </c>
      <c r="D145" s="75" t="s">
        <v>33</v>
      </c>
      <c r="E145" s="75" t="s">
        <v>1065</v>
      </c>
      <c r="F145" s="76" t="s">
        <v>215</v>
      </c>
      <c r="G145" s="77">
        <v>57</v>
      </c>
      <c r="H145" s="73" t="s">
        <v>353</v>
      </c>
    </row>
    <row r="146" spans="1:8" ht="12.75">
      <c r="A146" s="73" t="s">
        <v>358</v>
      </c>
      <c r="B146" s="74" t="s">
        <v>357</v>
      </c>
      <c r="C146" s="75" t="s">
        <v>22</v>
      </c>
      <c r="D146" s="75" t="s">
        <v>42</v>
      </c>
      <c r="E146" s="75" t="s">
        <v>1065</v>
      </c>
      <c r="F146" s="76" t="s">
        <v>101</v>
      </c>
      <c r="G146" s="77">
        <v>34</v>
      </c>
      <c r="H146" s="73" t="s">
        <v>353</v>
      </c>
    </row>
    <row r="147" spans="1:8" ht="12.75">
      <c r="A147" s="73" t="s">
        <v>360</v>
      </c>
      <c r="B147" s="74" t="s">
        <v>359</v>
      </c>
      <c r="C147" s="75" t="s">
        <v>22</v>
      </c>
      <c r="D147" s="75" t="s">
        <v>29</v>
      </c>
      <c r="E147" s="75" t="s">
        <v>24</v>
      </c>
      <c r="F147" s="76" t="s">
        <v>38</v>
      </c>
      <c r="G147" s="77">
        <v>49</v>
      </c>
      <c r="H147" s="73" t="s">
        <v>353</v>
      </c>
    </row>
    <row r="148" spans="1:8" ht="12.75">
      <c r="A148" s="73" t="s">
        <v>362</v>
      </c>
      <c r="B148" s="74" t="s">
        <v>361</v>
      </c>
      <c r="C148" s="75" t="s">
        <v>22</v>
      </c>
      <c r="D148" s="75" t="s">
        <v>23</v>
      </c>
      <c r="E148" s="75" t="s">
        <v>1065</v>
      </c>
      <c r="F148" s="76" t="s">
        <v>52</v>
      </c>
      <c r="G148" s="77">
        <v>45</v>
      </c>
      <c r="H148" s="73" t="s">
        <v>353</v>
      </c>
    </row>
    <row r="149" spans="1:8" ht="12.75">
      <c r="A149" s="73" t="s">
        <v>364</v>
      </c>
      <c r="B149" s="74" t="s">
        <v>363</v>
      </c>
      <c r="C149" s="75" t="s">
        <v>22</v>
      </c>
      <c r="D149" s="75" t="s">
        <v>42</v>
      </c>
      <c r="E149" s="75" t="s">
        <v>1065</v>
      </c>
      <c r="F149" s="76" t="s">
        <v>31</v>
      </c>
      <c r="G149" s="77">
        <v>36</v>
      </c>
      <c r="H149" s="73" t="s">
        <v>353</v>
      </c>
    </row>
    <row r="150" spans="1:8" ht="12.75">
      <c r="A150" s="73" t="s">
        <v>366</v>
      </c>
      <c r="B150" s="74" t="s">
        <v>365</v>
      </c>
      <c r="C150" s="75" t="s">
        <v>22</v>
      </c>
      <c r="D150" s="75" t="s">
        <v>23</v>
      </c>
      <c r="E150" s="75" t="s">
        <v>1065</v>
      </c>
      <c r="F150" s="76" t="s">
        <v>38</v>
      </c>
      <c r="G150" s="77">
        <v>49</v>
      </c>
      <c r="H150" s="73" t="s">
        <v>353</v>
      </c>
    </row>
    <row r="151" spans="1:8" ht="12.75">
      <c r="A151" s="73" t="s">
        <v>368</v>
      </c>
      <c r="B151" s="74" t="s">
        <v>367</v>
      </c>
      <c r="C151" s="75" t="s">
        <v>22</v>
      </c>
      <c r="D151" s="75" t="s">
        <v>23</v>
      </c>
      <c r="E151" s="75" t="s">
        <v>1065</v>
      </c>
      <c r="F151" s="76" t="s">
        <v>115</v>
      </c>
      <c r="G151" s="77">
        <v>30</v>
      </c>
      <c r="H151" s="73" t="s">
        <v>353</v>
      </c>
    </row>
    <row r="152" spans="1:8" ht="12.75">
      <c r="A152" s="73" t="s">
        <v>370</v>
      </c>
      <c r="B152" s="74" t="s">
        <v>369</v>
      </c>
      <c r="C152" s="75" t="s">
        <v>22</v>
      </c>
      <c r="D152" s="75" t="s">
        <v>23</v>
      </c>
      <c r="E152" s="75" t="s">
        <v>1065</v>
      </c>
      <c r="F152" s="76" t="s">
        <v>416</v>
      </c>
      <c r="G152" s="77">
        <v>58</v>
      </c>
      <c r="H152" s="73" t="s">
        <v>353</v>
      </c>
    </row>
    <row r="153" spans="1:8" ht="12.75">
      <c r="A153" s="73" t="s">
        <v>372</v>
      </c>
      <c r="B153" s="74" t="s">
        <v>371</v>
      </c>
      <c r="C153" s="75" t="s">
        <v>22</v>
      </c>
      <c r="D153" s="75" t="s">
        <v>33</v>
      </c>
      <c r="E153" s="75" t="s">
        <v>1065</v>
      </c>
      <c r="F153" s="76" t="s">
        <v>203</v>
      </c>
      <c r="G153" s="77">
        <v>38</v>
      </c>
      <c r="H153" s="73" t="s">
        <v>353</v>
      </c>
    </row>
    <row r="154" spans="1:8" ht="12.75">
      <c r="A154" s="73" t="s">
        <v>374</v>
      </c>
      <c r="B154" s="74" t="s">
        <v>373</v>
      </c>
      <c r="C154" s="75" t="s">
        <v>22</v>
      </c>
      <c r="D154" s="75" t="s">
        <v>33</v>
      </c>
      <c r="E154" s="75" t="s">
        <v>24</v>
      </c>
      <c r="F154" s="76" t="s">
        <v>203</v>
      </c>
      <c r="G154" s="77">
        <v>38</v>
      </c>
      <c r="H154" s="73" t="s">
        <v>353</v>
      </c>
    </row>
    <row r="155" spans="1:8" ht="12.75">
      <c r="A155" s="73" t="s">
        <v>376</v>
      </c>
      <c r="B155" s="74" t="s">
        <v>375</v>
      </c>
      <c r="C155" s="75" t="s">
        <v>22</v>
      </c>
      <c r="D155" s="75" t="s">
        <v>42</v>
      </c>
      <c r="E155" s="75" t="s">
        <v>1065</v>
      </c>
      <c r="F155" s="76" t="s">
        <v>80</v>
      </c>
      <c r="G155" s="77">
        <v>41</v>
      </c>
      <c r="H155" s="73" t="s">
        <v>353</v>
      </c>
    </row>
    <row r="156" spans="1:8" ht="12.75">
      <c r="A156" s="73" t="s">
        <v>378</v>
      </c>
      <c r="B156" s="74" t="s">
        <v>377</v>
      </c>
      <c r="C156" s="75" t="s">
        <v>24</v>
      </c>
      <c r="D156" s="75" t="s">
        <v>23</v>
      </c>
      <c r="E156" s="75" t="s">
        <v>1065</v>
      </c>
      <c r="F156" s="76" t="s">
        <v>500</v>
      </c>
      <c r="G156" s="77">
        <v>64</v>
      </c>
      <c r="H156" s="73" t="s">
        <v>353</v>
      </c>
    </row>
    <row r="157" spans="1:8" ht="12.75">
      <c r="A157" s="73" t="s">
        <v>1084</v>
      </c>
      <c r="B157" s="74" t="s">
        <v>379</v>
      </c>
      <c r="C157" s="75" t="s">
        <v>22</v>
      </c>
      <c r="D157" s="75" t="s">
        <v>23</v>
      </c>
      <c r="E157" s="75" t="s">
        <v>1065</v>
      </c>
      <c r="F157" s="76" t="s">
        <v>46</v>
      </c>
      <c r="G157" s="77">
        <v>46</v>
      </c>
      <c r="H157" s="73" t="s">
        <v>353</v>
      </c>
    </row>
    <row r="158" spans="1:8" ht="12.75">
      <c r="A158" s="73" t="s">
        <v>381</v>
      </c>
      <c r="B158" s="74" t="s">
        <v>380</v>
      </c>
      <c r="C158" s="75" t="s">
        <v>22</v>
      </c>
      <c r="D158" s="75" t="s">
        <v>29</v>
      </c>
      <c r="E158" s="75" t="s">
        <v>24</v>
      </c>
      <c r="F158" s="76" t="s">
        <v>52</v>
      </c>
      <c r="G158" s="77">
        <v>45</v>
      </c>
      <c r="H158" s="73" t="s">
        <v>353</v>
      </c>
    </row>
    <row r="159" spans="1:8" ht="12.75">
      <c r="A159" s="73" t="s">
        <v>383</v>
      </c>
      <c r="B159" s="74" t="s">
        <v>382</v>
      </c>
      <c r="C159" s="75" t="s">
        <v>22</v>
      </c>
      <c r="D159" s="75" t="s">
        <v>29</v>
      </c>
      <c r="E159" s="75" t="s">
        <v>24</v>
      </c>
      <c r="F159" s="76" t="s">
        <v>59</v>
      </c>
      <c r="G159" s="77">
        <v>37</v>
      </c>
      <c r="H159" s="73" t="s">
        <v>353</v>
      </c>
    </row>
    <row r="160" spans="1:8" ht="12.75">
      <c r="A160" s="73" t="s">
        <v>386</v>
      </c>
      <c r="B160" s="74" t="s">
        <v>385</v>
      </c>
      <c r="C160" s="75" t="s">
        <v>22</v>
      </c>
      <c r="D160" s="75" t="s">
        <v>42</v>
      </c>
      <c r="E160" s="75" t="s">
        <v>1065</v>
      </c>
      <c r="F160" s="76" t="s">
        <v>107</v>
      </c>
      <c r="G160" s="77">
        <v>37</v>
      </c>
      <c r="H160" s="73" t="s">
        <v>353</v>
      </c>
    </row>
    <row r="161" spans="1:8" ht="12.75">
      <c r="A161" s="73" t="s">
        <v>388</v>
      </c>
      <c r="B161" s="74" t="s">
        <v>387</v>
      </c>
      <c r="C161" s="75" t="s">
        <v>22</v>
      </c>
      <c r="D161" s="75" t="s">
        <v>29</v>
      </c>
      <c r="E161" s="75" t="s">
        <v>24</v>
      </c>
      <c r="F161" s="76" t="s">
        <v>80</v>
      </c>
      <c r="G161" s="77">
        <v>41</v>
      </c>
      <c r="H161" s="73" t="s">
        <v>353</v>
      </c>
    </row>
    <row r="162" spans="1:8" ht="12.75">
      <c r="A162" s="73" t="s">
        <v>390</v>
      </c>
      <c r="B162" s="74" t="s">
        <v>389</v>
      </c>
      <c r="C162" s="75" t="s">
        <v>22</v>
      </c>
      <c r="D162" s="75" t="s">
        <v>29</v>
      </c>
      <c r="E162" s="75" t="s">
        <v>24</v>
      </c>
      <c r="F162" s="76" t="s">
        <v>133</v>
      </c>
      <c r="G162" s="77">
        <v>32</v>
      </c>
      <c r="H162" s="73" t="s">
        <v>353</v>
      </c>
    </row>
    <row r="163" spans="1:8" ht="12.75">
      <c r="A163" s="73" t="s">
        <v>392</v>
      </c>
      <c r="B163" s="74" t="s">
        <v>391</v>
      </c>
      <c r="C163" s="75" t="s">
        <v>22</v>
      </c>
      <c r="D163" s="75" t="s">
        <v>29</v>
      </c>
      <c r="E163" s="75" t="s">
        <v>24</v>
      </c>
      <c r="F163" s="76" t="s">
        <v>332</v>
      </c>
      <c r="G163" s="77">
        <v>30</v>
      </c>
      <c r="H163" s="73" t="s">
        <v>353</v>
      </c>
    </row>
    <row r="164" spans="1:8" ht="12.75">
      <c r="A164" s="73" t="s">
        <v>394</v>
      </c>
      <c r="B164" s="74" t="s">
        <v>393</v>
      </c>
      <c r="C164" s="75" t="s">
        <v>22</v>
      </c>
      <c r="D164" s="75" t="s">
        <v>33</v>
      </c>
      <c r="E164" s="75" t="s">
        <v>1065</v>
      </c>
      <c r="F164" s="76" t="s">
        <v>332</v>
      </c>
      <c r="G164" s="77">
        <v>30</v>
      </c>
      <c r="H164" s="73" t="s">
        <v>353</v>
      </c>
    </row>
    <row r="165" spans="1:8" ht="12.75">
      <c r="A165" s="73" t="s">
        <v>396</v>
      </c>
      <c r="B165" s="74" t="s">
        <v>395</v>
      </c>
      <c r="C165" s="75" t="s">
        <v>22</v>
      </c>
      <c r="D165" s="75" t="s">
        <v>23</v>
      </c>
      <c r="E165" s="75" t="s">
        <v>1065</v>
      </c>
      <c r="F165" s="76" t="s">
        <v>62</v>
      </c>
      <c r="G165" s="77">
        <v>59</v>
      </c>
      <c r="H165" s="73" t="s">
        <v>353</v>
      </c>
    </row>
    <row r="166" spans="1:8" ht="12.75">
      <c r="A166" s="73" t="s">
        <v>398</v>
      </c>
      <c r="B166" s="74" t="s">
        <v>397</v>
      </c>
      <c r="C166" s="75" t="s">
        <v>24</v>
      </c>
      <c r="D166" s="75" t="s">
        <v>23</v>
      </c>
      <c r="E166" s="75" t="s">
        <v>1065</v>
      </c>
      <c r="F166" s="76" t="s">
        <v>107</v>
      </c>
      <c r="G166" s="77">
        <v>37</v>
      </c>
      <c r="H166" s="73" t="s">
        <v>353</v>
      </c>
    </row>
    <row r="167" spans="1:8" ht="12.75">
      <c r="A167" s="73" t="s">
        <v>400</v>
      </c>
      <c r="B167" s="74" t="s">
        <v>399</v>
      </c>
      <c r="C167" s="75" t="s">
        <v>24</v>
      </c>
      <c r="D167" s="75" t="s">
        <v>29</v>
      </c>
      <c r="E167" s="75" t="s">
        <v>24</v>
      </c>
      <c r="F167" s="76" t="s">
        <v>133</v>
      </c>
      <c r="G167" s="77">
        <v>32</v>
      </c>
      <c r="H167" s="73" t="s">
        <v>353</v>
      </c>
    </row>
    <row r="168" spans="1:8" ht="12.75">
      <c r="A168" s="73" t="s">
        <v>402</v>
      </c>
      <c r="B168" s="74" t="s">
        <v>401</v>
      </c>
      <c r="C168" s="75" t="s">
        <v>22</v>
      </c>
      <c r="D168" s="75" t="s">
        <v>42</v>
      </c>
      <c r="E168" s="75" t="s">
        <v>24</v>
      </c>
      <c r="F168" s="76" t="s">
        <v>292</v>
      </c>
      <c r="G168" s="77">
        <v>46</v>
      </c>
      <c r="H168" s="73" t="s">
        <v>353</v>
      </c>
    </row>
    <row r="169" spans="1:8" ht="12.75">
      <c r="A169" s="73" t="s">
        <v>404</v>
      </c>
      <c r="B169" s="74" t="s">
        <v>403</v>
      </c>
      <c r="C169" s="75" t="s">
        <v>22</v>
      </c>
      <c r="D169" s="75" t="s">
        <v>23</v>
      </c>
      <c r="E169" s="75" t="s">
        <v>1065</v>
      </c>
      <c r="F169" s="76" t="s">
        <v>192</v>
      </c>
      <c r="G169" s="77">
        <v>40</v>
      </c>
      <c r="H169" s="73" t="s">
        <v>353</v>
      </c>
    </row>
    <row r="170" spans="1:8" ht="12.75">
      <c r="A170" s="73" t="s">
        <v>406</v>
      </c>
      <c r="B170" s="74" t="s">
        <v>405</v>
      </c>
      <c r="C170" s="75" t="s">
        <v>22</v>
      </c>
      <c r="D170" s="75" t="s">
        <v>29</v>
      </c>
      <c r="E170" s="75" t="s">
        <v>1065</v>
      </c>
      <c r="F170" s="76" t="s">
        <v>138</v>
      </c>
      <c r="G170" s="77">
        <v>51</v>
      </c>
      <c r="H170" s="73" t="s">
        <v>353</v>
      </c>
    </row>
    <row r="171" spans="1:8" ht="12.75">
      <c r="A171" s="73" t="s">
        <v>408</v>
      </c>
      <c r="B171" s="74" t="s">
        <v>407</v>
      </c>
      <c r="C171" s="75" t="s">
        <v>22</v>
      </c>
      <c r="D171" s="75" t="s">
        <v>23</v>
      </c>
      <c r="E171" s="75" t="s">
        <v>1065</v>
      </c>
      <c r="F171" s="76" t="s">
        <v>292</v>
      </c>
      <c r="G171" s="77">
        <v>46</v>
      </c>
      <c r="H171" s="73" t="s">
        <v>353</v>
      </c>
    </row>
    <row r="172" spans="1:8" ht="12.75">
      <c r="A172" s="73" t="s">
        <v>410</v>
      </c>
      <c r="B172" s="74" t="s">
        <v>409</v>
      </c>
      <c r="C172" s="75" t="s">
        <v>22</v>
      </c>
      <c r="D172" s="75" t="s">
        <v>23</v>
      </c>
      <c r="E172" s="75" t="s">
        <v>24</v>
      </c>
      <c r="F172" s="76" t="s">
        <v>411</v>
      </c>
      <c r="G172" s="77">
        <v>22</v>
      </c>
      <c r="H172" s="73" t="s">
        <v>353</v>
      </c>
    </row>
    <row r="173" spans="1:8" ht="12.75">
      <c r="A173" s="73" t="s">
        <v>413</v>
      </c>
      <c r="B173" s="74" t="s">
        <v>412</v>
      </c>
      <c r="C173" s="75" t="s">
        <v>22</v>
      </c>
      <c r="D173" s="75" t="s">
        <v>29</v>
      </c>
      <c r="E173" s="75" t="s">
        <v>24</v>
      </c>
      <c r="F173" s="76" t="s">
        <v>101</v>
      </c>
      <c r="G173" s="77">
        <v>34</v>
      </c>
      <c r="H173" s="73" t="s">
        <v>353</v>
      </c>
    </row>
    <row r="174" spans="1:8" ht="12.75">
      <c r="A174" s="73" t="s">
        <v>415</v>
      </c>
      <c r="B174" s="74" t="s">
        <v>414</v>
      </c>
      <c r="C174" s="75" t="s">
        <v>24</v>
      </c>
      <c r="D174" s="75" t="s">
        <v>23</v>
      </c>
      <c r="E174" s="75" t="s">
        <v>24</v>
      </c>
      <c r="F174" s="76" t="s">
        <v>609</v>
      </c>
      <c r="G174" s="77">
        <v>58</v>
      </c>
      <c r="H174" s="73" t="s">
        <v>353</v>
      </c>
    </row>
    <row r="175" spans="1:8" ht="12.75">
      <c r="A175" s="73" t="s">
        <v>418</v>
      </c>
      <c r="B175" s="74" t="s">
        <v>417</v>
      </c>
      <c r="C175" s="75" t="s">
        <v>22</v>
      </c>
      <c r="D175" s="75" t="s">
        <v>29</v>
      </c>
      <c r="E175" s="75" t="s">
        <v>24</v>
      </c>
      <c r="F175" s="76" t="s">
        <v>35</v>
      </c>
      <c r="G175" s="77">
        <v>21</v>
      </c>
      <c r="H175" s="73" t="s">
        <v>353</v>
      </c>
    </row>
    <row r="176" spans="1:8" ht="12.75">
      <c r="A176" s="73" t="s">
        <v>420</v>
      </c>
      <c r="B176" s="74" t="s">
        <v>419</v>
      </c>
      <c r="C176" s="75" t="s">
        <v>22</v>
      </c>
      <c r="D176" s="75" t="s">
        <v>23</v>
      </c>
      <c r="E176" s="75" t="s">
        <v>1065</v>
      </c>
      <c r="F176" s="76" t="s">
        <v>179</v>
      </c>
      <c r="G176" s="77">
        <v>47</v>
      </c>
      <c r="H176" s="73" t="s">
        <v>353</v>
      </c>
    </row>
    <row r="177" spans="1:8" ht="12.75">
      <c r="A177" s="73" t="s">
        <v>422</v>
      </c>
      <c r="B177" s="74" t="s">
        <v>421</v>
      </c>
      <c r="C177" s="75" t="s">
        <v>22</v>
      </c>
      <c r="D177" s="75" t="s">
        <v>23</v>
      </c>
      <c r="E177" s="75" t="s">
        <v>24</v>
      </c>
      <c r="F177" s="76" t="s">
        <v>35</v>
      </c>
      <c r="G177" s="77">
        <v>21</v>
      </c>
      <c r="H177" s="73" t="s">
        <v>353</v>
      </c>
    </row>
    <row r="178" spans="1:8" ht="12.75">
      <c r="A178" s="73" t="s">
        <v>424</v>
      </c>
      <c r="B178" s="74" t="s">
        <v>423</v>
      </c>
      <c r="C178" s="75" t="s">
        <v>24</v>
      </c>
      <c r="D178" s="75" t="s">
        <v>23</v>
      </c>
      <c r="E178" s="75" t="s">
        <v>24</v>
      </c>
      <c r="F178" s="76" t="s">
        <v>68</v>
      </c>
      <c r="G178" s="77">
        <v>52</v>
      </c>
      <c r="H178" s="73" t="s">
        <v>353</v>
      </c>
    </row>
    <row r="179" spans="1:8" ht="12.75">
      <c r="A179" s="73" t="s">
        <v>426</v>
      </c>
      <c r="B179" s="74" t="s">
        <v>425</v>
      </c>
      <c r="C179" s="75" t="s">
        <v>22</v>
      </c>
      <c r="D179" s="75" t="s">
        <v>33</v>
      </c>
      <c r="E179" s="75" t="s">
        <v>1065</v>
      </c>
      <c r="F179" s="76" t="s">
        <v>278</v>
      </c>
      <c r="G179" s="77">
        <v>39</v>
      </c>
      <c r="H179" s="73" t="s">
        <v>353</v>
      </c>
    </row>
    <row r="180" spans="1:8" ht="12.75">
      <c r="A180" s="73" t="s">
        <v>1085</v>
      </c>
      <c r="B180" s="74" t="s">
        <v>1086</v>
      </c>
      <c r="C180" s="75" t="s">
        <v>22</v>
      </c>
      <c r="D180" s="75" t="s">
        <v>29</v>
      </c>
      <c r="E180" s="75" t="s">
        <v>1065</v>
      </c>
      <c r="F180" s="76" t="s">
        <v>35</v>
      </c>
      <c r="G180" s="77">
        <v>21</v>
      </c>
      <c r="H180" s="73" t="s">
        <v>353</v>
      </c>
    </row>
    <row r="181" spans="1:8" ht="12.75">
      <c r="A181" s="73" t="s">
        <v>428</v>
      </c>
      <c r="B181" s="74" t="s">
        <v>427</v>
      </c>
      <c r="C181" s="75" t="s">
        <v>22</v>
      </c>
      <c r="D181" s="75" t="s">
        <v>33</v>
      </c>
      <c r="E181" s="75" t="s">
        <v>1065</v>
      </c>
      <c r="F181" s="76" t="s">
        <v>130</v>
      </c>
      <c r="G181" s="77">
        <v>44</v>
      </c>
      <c r="H181" s="73" t="s">
        <v>353</v>
      </c>
    </row>
    <row r="182" spans="1:8" ht="12.75">
      <c r="A182" s="73" t="s">
        <v>430</v>
      </c>
      <c r="B182" s="74" t="s">
        <v>429</v>
      </c>
      <c r="C182" s="75" t="s">
        <v>22</v>
      </c>
      <c r="D182" s="75" t="s">
        <v>42</v>
      </c>
      <c r="E182" s="75" t="s">
        <v>1065</v>
      </c>
      <c r="F182" s="76" t="s">
        <v>107</v>
      </c>
      <c r="G182" s="77">
        <v>37</v>
      </c>
      <c r="H182" s="73" t="s">
        <v>353</v>
      </c>
    </row>
    <row r="183" spans="1:8" ht="12.75">
      <c r="A183" s="73" t="s">
        <v>432</v>
      </c>
      <c r="B183" s="74" t="s">
        <v>431</v>
      </c>
      <c r="C183" s="75" t="s">
        <v>22</v>
      </c>
      <c r="D183" s="75" t="s">
        <v>42</v>
      </c>
      <c r="E183" s="75" t="s">
        <v>1065</v>
      </c>
      <c r="F183" s="76" t="s">
        <v>787</v>
      </c>
      <c r="G183" s="77">
        <v>50</v>
      </c>
      <c r="H183" s="73" t="s">
        <v>353</v>
      </c>
    </row>
    <row r="184" spans="1:8" ht="12.75">
      <c r="A184" s="73" t="s">
        <v>434</v>
      </c>
      <c r="B184" s="74" t="s">
        <v>433</v>
      </c>
      <c r="C184" s="75" t="s">
        <v>22</v>
      </c>
      <c r="D184" s="75" t="s">
        <v>29</v>
      </c>
      <c r="E184" s="75" t="s">
        <v>24</v>
      </c>
      <c r="F184" s="76" t="s">
        <v>964</v>
      </c>
      <c r="G184" s="77">
        <v>63</v>
      </c>
      <c r="H184" s="73" t="s">
        <v>353</v>
      </c>
    </row>
    <row r="185" spans="1:8" ht="12.75">
      <c r="A185" s="73" t="s">
        <v>436</v>
      </c>
      <c r="B185" s="74" t="s">
        <v>435</v>
      </c>
      <c r="C185" s="75" t="s">
        <v>24</v>
      </c>
      <c r="D185" s="75" t="s">
        <v>42</v>
      </c>
      <c r="E185" s="75" t="s">
        <v>1065</v>
      </c>
      <c r="F185" s="76" t="s">
        <v>155</v>
      </c>
      <c r="G185" s="77">
        <v>42</v>
      </c>
      <c r="H185" s="73" t="s">
        <v>353</v>
      </c>
    </row>
    <row r="186" spans="1:8" ht="12.75">
      <c r="A186" s="73" t="s">
        <v>438</v>
      </c>
      <c r="B186" s="74" t="s">
        <v>437</v>
      </c>
      <c r="C186" s="75" t="s">
        <v>22</v>
      </c>
      <c r="D186" s="75" t="s">
        <v>42</v>
      </c>
      <c r="E186" s="75" t="s">
        <v>1065</v>
      </c>
      <c r="F186" s="76" t="s">
        <v>138</v>
      </c>
      <c r="G186" s="77">
        <v>51</v>
      </c>
      <c r="H186" s="73" t="s">
        <v>353</v>
      </c>
    </row>
    <row r="187" spans="1:8" ht="12.75">
      <c r="A187" s="73" t="s">
        <v>440</v>
      </c>
      <c r="B187" s="74" t="s">
        <v>439</v>
      </c>
      <c r="C187" s="75" t="s">
        <v>22</v>
      </c>
      <c r="D187" s="75" t="s">
        <v>29</v>
      </c>
      <c r="E187" s="75" t="s">
        <v>1065</v>
      </c>
      <c r="F187" s="76" t="s">
        <v>38</v>
      </c>
      <c r="G187" s="77">
        <v>49</v>
      </c>
      <c r="H187" s="73" t="s">
        <v>353</v>
      </c>
    </row>
    <row r="188" spans="1:8" ht="12.75">
      <c r="A188" s="73" t="s">
        <v>442</v>
      </c>
      <c r="B188" s="74" t="s">
        <v>441</v>
      </c>
      <c r="C188" s="75" t="s">
        <v>22</v>
      </c>
      <c r="D188" s="75" t="s">
        <v>42</v>
      </c>
      <c r="E188" s="75" t="s">
        <v>24</v>
      </c>
      <c r="F188" s="76" t="s">
        <v>130</v>
      </c>
      <c r="G188" s="77">
        <v>44</v>
      </c>
      <c r="H188" s="73" t="s">
        <v>353</v>
      </c>
    </row>
    <row r="189" spans="1:8" ht="12.75">
      <c r="A189" s="73" t="s">
        <v>444</v>
      </c>
      <c r="B189" s="74" t="s">
        <v>443</v>
      </c>
      <c r="C189" s="75" t="s">
        <v>24</v>
      </c>
      <c r="D189" s="75" t="s">
        <v>42</v>
      </c>
      <c r="E189" s="75" t="s">
        <v>24</v>
      </c>
      <c r="F189" s="76" t="s">
        <v>138</v>
      </c>
      <c r="G189" s="77">
        <v>51</v>
      </c>
      <c r="H189" s="73" t="s">
        <v>353</v>
      </c>
    </row>
    <row r="190" spans="1:8" ht="12.75">
      <c r="A190" s="73" t="s">
        <v>447</v>
      </c>
      <c r="B190" s="74" t="s">
        <v>446</v>
      </c>
      <c r="C190" s="75" t="s">
        <v>22</v>
      </c>
      <c r="D190" s="75" t="s">
        <v>23</v>
      </c>
      <c r="E190" s="75" t="s">
        <v>24</v>
      </c>
      <c r="F190" s="76" t="s">
        <v>767</v>
      </c>
      <c r="G190" s="77">
        <v>25</v>
      </c>
      <c r="H190" s="73" t="s">
        <v>353</v>
      </c>
    </row>
    <row r="191" spans="1:8" ht="12.75">
      <c r="A191" s="73" t="s">
        <v>1087</v>
      </c>
      <c r="B191" s="74" t="s">
        <v>1088</v>
      </c>
      <c r="C191" s="75" t="s">
        <v>22</v>
      </c>
      <c r="D191" s="75" t="s">
        <v>229</v>
      </c>
      <c r="E191" s="75" t="s">
        <v>24</v>
      </c>
      <c r="F191" s="76" t="s">
        <v>38</v>
      </c>
      <c r="G191" s="77">
        <v>49</v>
      </c>
      <c r="H191" s="73" t="s">
        <v>353</v>
      </c>
    </row>
    <row r="192" spans="1:8" ht="12.75">
      <c r="A192" s="73" t="s">
        <v>450</v>
      </c>
      <c r="B192" s="74" t="s">
        <v>449</v>
      </c>
      <c r="C192" s="75" t="s">
        <v>22</v>
      </c>
      <c r="D192" s="75" t="s">
        <v>29</v>
      </c>
      <c r="E192" s="75" t="s">
        <v>1065</v>
      </c>
      <c r="F192" s="76" t="s">
        <v>448</v>
      </c>
      <c r="G192" s="77">
        <v>23</v>
      </c>
      <c r="H192" s="73" t="s">
        <v>353</v>
      </c>
    </row>
    <row r="193" spans="1:8" ht="12.75">
      <c r="A193" s="73" t="s">
        <v>453</v>
      </c>
      <c r="B193" s="74" t="s">
        <v>452</v>
      </c>
      <c r="C193" s="75" t="s">
        <v>24</v>
      </c>
      <c r="D193" s="75" t="s">
        <v>23</v>
      </c>
      <c r="E193" s="75" t="s">
        <v>1065</v>
      </c>
      <c r="F193" s="76" t="s">
        <v>89</v>
      </c>
      <c r="G193" s="77">
        <v>44</v>
      </c>
      <c r="H193" s="73" t="s">
        <v>353</v>
      </c>
    </row>
    <row r="194" spans="1:8" ht="12.75">
      <c r="A194" s="73" t="s">
        <v>455</v>
      </c>
      <c r="B194" s="74" t="s">
        <v>454</v>
      </c>
      <c r="C194" s="75" t="s">
        <v>24</v>
      </c>
      <c r="D194" s="75" t="s">
        <v>42</v>
      </c>
      <c r="E194" s="75" t="s">
        <v>1065</v>
      </c>
      <c r="F194" s="76" t="s">
        <v>185</v>
      </c>
      <c r="G194" s="77">
        <v>49</v>
      </c>
      <c r="H194" s="73" t="s">
        <v>353</v>
      </c>
    </row>
    <row r="195" spans="1:8" ht="12.75">
      <c r="A195" s="73" t="s">
        <v>457</v>
      </c>
      <c r="B195" s="74" t="s">
        <v>456</v>
      </c>
      <c r="C195" s="75" t="s">
        <v>22</v>
      </c>
      <c r="D195" s="75" t="s">
        <v>23</v>
      </c>
      <c r="E195" s="75" t="s">
        <v>1065</v>
      </c>
      <c r="F195" s="76" t="s">
        <v>179</v>
      </c>
      <c r="G195" s="77">
        <v>47</v>
      </c>
      <c r="H195" s="73" t="s">
        <v>353</v>
      </c>
    </row>
    <row r="196" spans="1:8" ht="12.75">
      <c r="A196" s="73" t="s">
        <v>459</v>
      </c>
      <c r="B196" s="74" t="s">
        <v>458</v>
      </c>
      <c r="C196" s="75" t="s">
        <v>24</v>
      </c>
      <c r="D196" s="75" t="s">
        <v>29</v>
      </c>
      <c r="E196" s="75" t="s">
        <v>24</v>
      </c>
      <c r="F196" s="76" t="s">
        <v>130</v>
      </c>
      <c r="G196" s="77">
        <v>44</v>
      </c>
      <c r="H196" s="73" t="s">
        <v>353</v>
      </c>
    </row>
    <row r="197" spans="1:8" ht="12.75">
      <c r="A197" s="73" t="s">
        <v>461</v>
      </c>
      <c r="B197" s="74" t="s">
        <v>460</v>
      </c>
      <c r="C197" s="75" t="s">
        <v>22</v>
      </c>
      <c r="D197" s="75" t="s">
        <v>42</v>
      </c>
      <c r="E197" s="75" t="s">
        <v>24</v>
      </c>
      <c r="F197" s="76" t="s">
        <v>104</v>
      </c>
      <c r="G197" s="77">
        <v>39</v>
      </c>
      <c r="H197" s="73" t="s">
        <v>353</v>
      </c>
    </row>
    <row r="198" spans="1:8" ht="12.75">
      <c r="A198" s="73" t="s">
        <v>463</v>
      </c>
      <c r="B198" s="74" t="s">
        <v>462</v>
      </c>
      <c r="C198" s="75" t="s">
        <v>24</v>
      </c>
      <c r="D198" s="75" t="s">
        <v>23</v>
      </c>
      <c r="E198" s="75" t="s">
        <v>24</v>
      </c>
      <c r="F198" s="76" t="s">
        <v>464</v>
      </c>
      <c r="G198" s="77">
        <v>71</v>
      </c>
      <c r="H198" s="73" t="s">
        <v>353</v>
      </c>
    </row>
    <row r="199" spans="1:8" ht="12.75">
      <c r="A199" s="73" t="s">
        <v>466</v>
      </c>
      <c r="B199" s="74" t="s">
        <v>465</v>
      </c>
      <c r="C199" s="75" t="s">
        <v>22</v>
      </c>
      <c r="D199" s="75" t="s">
        <v>183</v>
      </c>
      <c r="E199" s="75" t="s">
        <v>24</v>
      </c>
      <c r="F199" s="76" t="s">
        <v>155</v>
      </c>
      <c r="G199" s="77">
        <v>42</v>
      </c>
      <c r="H199" s="73" t="s">
        <v>353</v>
      </c>
    </row>
    <row r="200" spans="1:8" ht="12.75">
      <c r="A200" s="73" t="s">
        <v>468</v>
      </c>
      <c r="B200" s="74" t="s">
        <v>467</v>
      </c>
      <c r="C200" s="75" t="s">
        <v>22</v>
      </c>
      <c r="D200" s="75" t="s">
        <v>23</v>
      </c>
      <c r="E200" s="75" t="s">
        <v>24</v>
      </c>
      <c r="F200" s="76" t="s">
        <v>107</v>
      </c>
      <c r="G200" s="77">
        <v>37</v>
      </c>
      <c r="H200" s="73" t="s">
        <v>353</v>
      </c>
    </row>
    <row r="201" spans="1:8" ht="12.75">
      <c r="A201" s="73" t="s">
        <v>470</v>
      </c>
      <c r="B201" s="74" t="s">
        <v>469</v>
      </c>
      <c r="C201" s="75" t="s">
        <v>22</v>
      </c>
      <c r="D201" s="75" t="s">
        <v>29</v>
      </c>
      <c r="E201" s="75" t="s">
        <v>1065</v>
      </c>
      <c r="F201" s="76" t="s">
        <v>107</v>
      </c>
      <c r="G201" s="77">
        <v>37</v>
      </c>
      <c r="H201" s="73" t="s">
        <v>353</v>
      </c>
    </row>
    <row r="202" spans="1:8" ht="12.75">
      <c r="A202" s="73" t="s">
        <v>472</v>
      </c>
      <c r="B202" s="74" t="s">
        <v>471</v>
      </c>
      <c r="C202" s="75" t="s">
        <v>22</v>
      </c>
      <c r="D202" s="75" t="s">
        <v>42</v>
      </c>
      <c r="E202" s="75" t="s">
        <v>1065</v>
      </c>
      <c r="F202" s="76" t="s">
        <v>83</v>
      </c>
      <c r="G202" s="77">
        <v>51</v>
      </c>
      <c r="H202" s="73" t="s">
        <v>353</v>
      </c>
    </row>
    <row r="203" spans="1:8" ht="12.75">
      <c r="A203" s="73" t="s">
        <v>1089</v>
      </c>
      <c r="B203" s="74" t="s">
        <v>1090</v>
      </c>
      <c r="C203" s="75" t="s">
        <v>22</v>
      </c>
      <c r="D203" s="75" t="s">
        <v>29</v>
      </c>
      <c r="E203" s="75" t="s">
        <v>1065</v>
      </c>
      <c r="F203" s="76" t="s">
        <v>62</v>
      </c>
      <c r="G203" s="77">
        <v>59</v>
      </c>
      <c r="H203" s="73" t="s">
        <v>353</v>
      </c>
    </row>
    <row r="204" spans="1:8" ht="12.75">
      <c r="A204" s="73" t="s">
        <v>474</v>
      </c>
      <c r="B204" s="74" t="s">
        <v>473</v>
      </c>
      <c r="C204" s="75" t="s">
        <v>22</v>
      </c>
      <c r="D204" s="75" t="s">
        <v>29</v>
      </c>
      <c r="E204" s="75" t="s">
        <v>24</v>
      </c>
      <c r="F204" s="76" t="s">
        <v>92</v>
      </c>
      <c r="G204" s="77">
        <v>65</v>
      </c>
      <c r="H204" s="73" t="s">
        <v>353</v>
      </c>
    </row>
    <row r="205" spans="1:8" ht="12.75">
      <c r="A205" s="73" t="s">
        <v>477</v>
      </c>
      <c r="B205" s="74" t="s">
        <v>476</v>
      </c>
      <c r="C205" s="75" t="s">
        <v>22</v>
      </c>
      <c r="D205" s="75" t="s">
        <v>29</v>
      </c>
      <c r="E205" s="75" t="s">
        <v>1065</v>
      </c>
      <c r="F205" s="76" t="s">
        <v>130</v>
      </c>
      <c r="G205" s="77">
        <v>44</v>
      </c>
      <c r="H205" s="73" t="s">
        <v>353</v>
      </c>
    </row>
    <row r="206" spans="1:8" ht="12.75">
      <c r="A206" s="73" t="s">
        <v>479</v>
      </c>
      <c r="B206" s="74" t="s">
        <v>478</v>
      </c>
      <c r="C206" s="75" t="s">
        <v>22</v>
      </c>
      <c r="D206" s="75" t="s">
        <v>42</v>
      </c>
      <c r="E206" s="75" t="s">
        <v>24</v>
      </c>
      <c r="F206" s="76" t="s">
        <v>1091</v>
      </c>
      <c r="G206" s="77">
        <v>70</v>
      </c>
      <c r="H206" s="73" t="s">
        <v>353</v>
      </c>
    </row>
    <row r="207" spans="1:8" ht="12.75">
      <c r="A207" s="73" t="s">
        <v>481</v>
      </c>
      <c r="B207" s="74" t="s">
        <v>480</v>
      </c>
      <c r="C207" s="75" t="s">
        <v>22</v>
      </c>
      <c r="D207" s="75" t="s">
        <v>33</v>
      </c>
      <c r="E207" s="75" t="s">
        <v>1065</v>
      </c>
      <c r="F207" s="76" t="s">
        <v>152</v>
      </c>
      <c r="G207" s="77">
        <v>32</v>
      </c>
      <c r="H207" s="73" t="s">
        <v>353</v>
      </c>
    </row>
    <row r="208" spans="1:8" ht="12.75">
      <c r="A208" s="73" t="s">
        <v>483</v>
      </c>
      <c r="B208" s="74" t="s">
        <v>482</v>
      </c>
      <c r="C208" s="75" t="s">
        <v>22</v>
      </c>
      <c r="D208" s="75" t="s">
        <v>29</v>
      </c>
      <c r="E208" s="75" t="s">
        <v>1065</v>
      </c>
      <c r="F208" s="76" t="s">
        <v>35</v>
      </c>
      <c r="G208" s="77">
        <v>21</v>
      </c>
      <c r="H208" s="73" t="s">
        <v>353</v>
      </c>
    </row>
    <row r="209" spans="1:8" ht="12.75">
      <c r="A209" s="73" t="s">
        <v>485</v>
      </c>
      <c r="B209" s="74" t="s">
        <v>484</v>
      </c>
      <c r="C209" s="75" t="s">
        <v>22</v>
      </c>
      <c r="D209" s="75" t="s">
        <v>42</v>
      </c>
      <c r="E209" s="75" t="s">
        <v>1065</v>
      </c>
      <c r="F209" s="76" t="s">
        <v>147</v>
      </c>
      <c r="G209" s="77">
        <v>60</v>
      </c>
      <c r="H209" s="73" t="s">
        <v>353</v>
      </c>
    </row>
    <row r="210" spans="1:8" ht="12.75">
      <c r="A210" s="73" t="s">
        <v>487</v>
      </c>
      <c r="B210" s="74" t="s">
        <v>486</v>
      </c>
      <c r="C210" s="75" t="s">
        <v>22</v>
      </c>
      <c r="D210" s="75" t="s">
        <v>42</v>
      </c>
      <c r="E210" s="75" t="s">
        <v>24</v>
      </c>
      <c r="F210" s="76" t="s">
        <v>384</v>
      </c>
      <c r="G210" s="77">
        <v>53</v>
      </c>
      <c r="H210" s="73" t="s">
        <v>353</v>
      </c>
    </row>
    <row r="211" spans="1:8" ht="12.75">
      <c r="A211" s="73" t="s">
        <v>489</v>
      </c>
      <c r="B211" s="74" t="s">
        <v>488</v>
      </c>
      <c r="C211" s="75" t="s">
        <v>22</v>
      </c>
      <c r="D211" s="75" t="s">
        <v>42</v>
      </c>
      <c r="E211" s="75" t="s">
        <v>1065</v>
      </c>
      <c r="F211" s="76" t="s">
        <v>179</v>
      </c>
      <c r="G211" s="77">
        <v>47</v>
      </c>
      <c r="H211" s="73" t="s">
        <v>353</v>
      </c>
    </row>
    <row r="212" spans="1:8" ht="12.75">
      <c r="A212" s="73" t="s">
        <v>491</v>
      </c>
      <c r="B212" s="74" t="s">
        <v>490</v>
      </c>
      <c r="C212" s="75" t="s">
        <v>22</v>
      </c>
      <c r="D212" s="75" t="s">
        <v>29</v>
      </c>
      <c r="E212" s="75" t="s">
        <v>24</v>
      </c>
      <c r="F212" s="76" t="s">
        <v>89</v>
      </c>
      <c r="G212" s="77">
        <v>44</v>
      </c>
      <c r="H212" s="73" t="s">
        <v>353</v>
      </c>
    </row>
    <row r="213" spans="1:8" ht="12.75">
      <c r="A213" s="73" t="s">
        <v>493</v>
      </c>
      <c r="B213" s="74" t="s">
        <v>492</v>
      </c>
      <c r="C213" s="75" t="s">
        <v>22</v>
      </c>
      <c r="D213" s="75" t="s">
        <v>217</v>
      </c>
      <c r="E213" s="75" t="s">
        <v>24</v>
      </c>
      <c r="F213" s="76" t="s">
        <v>167</v>
      </c>
      <c r="G213" s="77">
        <v>56</v>
      </c>
      <c r="H213" s="73" t="s">
        <v>353</v>
      </c>
    </row>
    <row r="214" spans="1:8" ht="12.75">
      <c r="A214" s="73" t="s">
        <v>495</v>
      </c>
      <c r="B214" s="74" t="s">
        <v>494</v>
      </c>
      <c r="C214" s="75" t="s">
        <v>22</v>
      </c>
      <c r="D214" s="75" t="s">
        <v>29</v>
      </c>
      <c r="E214" s="75" t="s">
        <v>1065</v>
      </c>
      <c r="F214" s="76" t="s">
        <v>215</v>
      </c>
      <c r="G214" s="77">
        <v>57</v>
      </c>
      <c r="H214" s="73" t="s">
        <v>353</v>
      </c>
    </row>
    <row r="215" spans="1:8" ht="12.75">
      <c r="A215" s="73" t="s">
        <v>497</v>
      </c>
      <c r="B215" s="74" t="s">
        <v>496</v>
      </c>
      <c r="C215" s="75" t="s">
        <v>22</v>
      </c>
      <c r="D215" s="75" t="s">
        <v>29</v>
      </c>
      <c r="E215" s="75" t="s">
        <v>1065</v>
      </c>
      <c r="F215" s="76" t="s">
        <v>112</v>
      </c>
      <c r="G215" s="77">
        <v>24</v>
      </c>
      <c r="H215" s="73" t="s">
        <v>353</v>
      </c>
    </row>
    <row r="216" spans="1:8" ht="12.75">
      <c r="A216" s="73" t="s">
        <v>1092</v>
      </c>
      <c r="B216" s="74" t="s">
        <v>1093</v>
      </c>
      <c r="C216" s="75" t="s">
        <v>24</v>
      </c>
      <c r="D216" s="75" t="s">
        <v>29</v>
      </c>
      <c r="E216" s="75" t="s">
        <v>24</v>
      </c>
      <c r="F216" s="76" t="s">
        <v>167</v>
      </c>
      <c r="G216" s="77">
        <v>56</v>
      </c>
      <c r="H216" s="73" t="s">
        <v>353</v>
      </c>
    </row>
    <row r="217" spans="1:8" ht="12.75">
      <c r="A217" s="73" t="s">
        <v>499</v>
      </c>
      <c r="B217" s="74" t="s">
        <v>498</v>
      </c>
      <c r="C217" s="75" t="s">
        <v>22</v>
      </c>
      <c r="D217" s="75" t="s">
        <v>286</v>
      </c>
      <c r="E217" s="75" t="s">
        <v>24</v>
      </c>
      <c r="F217" s="76" t="s">
        <v>964</v>
      </c>
      <c r="G217" s="77">
        <v>63</v>
      </c>
      <c r="H217" s="73" t="s">
        <v>353</v>
      </c>
    </row>
    <row r="218" spans="1:8" ht="12.75">
      <c r="A218" s="73" t="s">
        <v>502</v>
      </c>
      <c r="B218" s="74" t="s">
        <v>501</v>
      </c>
      <c r="C218" s="75" t="s">
        <v>22</v>
      </c>
      <c r="D218" s="75" t="s">
        <v>226</v>
      </c>
      <c r="E218" s="75" t="s">
        <v>24</v>
      </c>
      <c r="F218" s="76" t="s">
        <v>86</v>
      </c>
      <c r="G218" s="77">
        <v>42</v>
      </c>
      <c r="H218" s="73" t="s">
        <v>353</v>
      </c>
    </row>
    <row r="219" spans="1:8" ht="12.75">
      <c r="A219" s="73" t="s">
        <v>504</v>
      </c>
      <c r="B219" s="74" t="s">
        <v>503</v>
      </c>
      <c r="C219" s="75" t="s">
        <v>22</v>
      </c>
      <c r="D219" s="75" t="s">
        <v>29</v>
      </c>
      <c r="E219" s="75" t="s">
        <v>1065</v>
      </c>
      <c r="F219" s="76" t="s">
        <v>83</v>
      </c>
      <c r="G219" s="77">
        <v>51</v>
      </c>
      <c r="H219" s="73" t="s">
        <v>353</v>
      </c>
    </row>
    <row r="220" spans="1:8" ht="12.75">
      <c r="A220" s="73" t="s">
        <v>506</v>
      </c>
      <c r="B220" s="74" t="s">
        <v>505</v>
      </c>
      <c r="C220" s="75" t="s">
        <v>22</v>
      </c>
      <c r="D220" s="75" t="s">
        <v>23</v>
      </c>
      <c r="E220" s="75" t="s">
        <v>24</v>
      </c>
      <c r="F220" s="76" t="s">
        <v>89</v>
      </c>
      <c r="G220" s="77">
        <v>44</v>
      </c>
      <c r="H220" s="73" t="s">
        <v>353</v>
      </c>
    </row>
    <row r="221" spans="1:8" ht="12.75">
      <c r="A221" s="73" t="s">
        <v>508</v>
      </c>
      <c r="B221" s="74" t="s">
        <v>507</v>
      </c>
      <c r="C221" s="75" t="s">
        <v>22</v>
      </c>
      <c r="D221" s="75" t="s">
        <v>29</v>
      </c>
      <c r="E221" s="75" t="s">
        <v>24</v>
      </c>
      <c r="F221" s="76" t="s">
        <v>705</v>
      </c>
      <c r="G221" s="77">
        <v>54</v>
      </c>
      <c r="H221" s="73" t="s">
        <v>353</v>
      </c>
    </row>
    <row r="222" spans="1:8" ht="12.75">
      <c r="A222" s="73" t="s">
        <v>510</v>
      </c>
      <c r="B222" s="74" t="s">
        <v>509</v>
      </c>
      <c r="C222" s="75" t="s">
        <v>22</v>
      </c>
      <c r="D222" s="75" t="s">
        <v>29</v>
      </c>
      <c r="E222" s="75" t="s">
        <v>24</v>
      </c>
      <c r="F222" s="76" t="s">
        <v>35</v>
      </c>
      <c r="G222" s="77">
        <v>21</v>
      </c>
      <c r="H222" s="73" t="s">
        <v>353</v>
      </c>
    </row>
    <row r="223" spans="1:8" ht="12.75">
      <c r="A223" s="73" t="s">
        <v>512</v>
      </c>
      <c r="B223" s="74" t="s">
        <v>511</v>
      </c>
      <c r="C223" s="75" t="s">
        <v>22</v>
      </c>
      <c r="D223" s="75" t="s">
        <v>42</v>
      </c>
      <c r="E223" s="75" t="s">
        <v>1065</v>
      </c>
      <c r="F223" s="76" t="s">
        <v>130</v>
      </c>
      <c r="G223" s="77">
        <v>44</v>
      </c>
      <c r="H223" s="73" t="s">
        <v>353</v>
      </c>
    </row>
    <row r="224" spans="1:8" ht="12.75">
      <c r="A224" s="73" t="s">
        <v>514</v>
      </c>
      <c r="B224" s="74" t="s">
        <v>513</v>
      </c>
      <c r="C224" s="75" t="s">
        <v>22</v>
      </c>
      <c r="D224" s="75" t="s">
        <v>29</v>
      </c>
      <c r="E224" s="75" t="s">
        <v>1065</v>
      </c>
      <c r="F224" s="76" t="s">
        <v>138</v>
      </c>
      <c r="G224" s="77">
        <v>51</v>
      </c>
      <c r="H224" s="73" t="s">
        <v>353</v>
      </c>
    </row>
    <row r="225" spans="1:8" ht="12.75">
      <c r="A225" s="73" t="s">
        <v>1094</v>
      </c>
      <c r="B225" s="74" t="s">
        <v>1095</v>
      </c>
      <c r="C225" s="75" t="s">
        <v>24</v>
      </c>
      <c r="D225" s="75" t="s">
        <v>42</v>
      </c>
      <c r="E225" s="75" t="s">
        <v>1065</v>
      </c>
      <c r="F225" s="76" t="s">
        <v>772</v>
      </c>
      <c r="G225" s="77">
        <v>77</v>
      </c>
      <c r="H225" s="73" t="s">
        <v>353</v>
      </c>
    </row>
    <row r="226" spans="1:8" ht="12.75">
      <c r="A226" s="73" t="s">
        <v>516</v>
      </c>
      <c r="B226" s="74" t="s">
        <v>515</v>
      </c>
      <c r="C226" s="75" t="s">
        <v>22</v>
      </c>
      <c r="D226" s="75" t="s">
        <v>42</v>
      </c>
      <c r="E226" s="75" t="s">
        <v>1065</v>
      </c>
      <c r="F226" s="76" t="s">
        <v>705</v>
      </c>
      <c r="G226" s="77">
        <v>54</v>
      </c>
      <c r="H226" s="73" t="s">
        <v>353</v>
      </c>
    </row>
    <row r="227" spans="1:8" ht="12.75">
      <c r="A227" s="73" t="s">
        <v>518</v>
      </c>
      <c r="B227" s="74" t="s">
        <v>517</v>
      </c>
      <c r="C227" s="75" t="s">
        <v>22</v>
      </c>
      <c r="D227" s="75" t="s">
        <v>29</v>
      </c>
      <c r="E227" s="75" t="s">
        <v>24</v>
      </c>
      <c r="F227" s="76" t="s">
        <v>519</v>
      </c>
      <c r="G227" s="77">
        <v>67</v>
      </c>
      <c r="H227" s="73" t="s">
        <v>353</v>
      </c>
    </row>
    <row r="228" spans="1:8" ht="12.75">
      <c r="A228" s="73" t="s">
        <v>521</v>
      </c>
      <c r="B228" s="74" t="s">
        <v>520</v>
      </c>
      <c r="C228" s="75" t="s">
        <v>22</v>
      </c>
      <c r="D228" s="75" t="s">
        <v>29</v>
      </c>
      <c r="E228" s="75" t="s">
        <v>24</v>
      </c>
      <c r="F228" s="76" t="s">
        <v>112</v>
      </c>
      <c r="G228" s="77">
        <v>24</v>
      </c>
      <c r="H228" s="73" t="s">
        <v>353</v>
      </c>
    </row>
    <row r="229" spans="1:8" ht="12.75">
      <c r="A229" s="73" t="s">
        <v>523</v>
      </c>
      <c r="B229" s="74" t="s">
        <v>522</v>
      </c>
      <c r="C229" s="75" t="s">
        <v>22</v>
      </c>
      <c r="D229" s="75" t="s">
        <v>33</v>
      </c>
      <c r="E229" s="75" t="s">
        <v>1065</v>
      </c>
      <c r="F229" s="76" t="s">
        <v>46</v>
      </c>
      <c r="G229" s="77">
        <v>46</v>
      </c>
      <c r="H229" s="73" t="s">
        <v>353</v>
      </c>
    </row>
    <row r="230" spans="1:8" ht="12.75">
      <c r="A230" s="73" t="s">
        <v>525</v>
      </c>
      <c r="B230" s="74" t="s">
        <v>524</v>
      </c>
      <c r="C230" s="75" t="s">
        <v>22</v>
      </c>
      <c r="D230" s="75" t="s">
        <v>23</v>
      </c>
      <c r="E230" s="75" t="s">
        <v>24</v>
      </c>
      <c r="F230" s="76" t="s">
        <v>104</v>
      </c>
      <c r="G230" s="77">
        <v>39</v>
      </c>
      <c r="H230" s="73" t="s">
        <v>353</v>
      </c>
    </row>
    <row r="231" spans="1:8" ht="12.75">
      <c r="A231" s="73" t="s">
        <v>527</v>
      </c>
      <c r="B231" s="74" t="s">
        <v>526</v>
      </c>
      <c r="C231" s="75" t="s">
        <v>22</v>
      </c>
      <c r="D231" s="75" t="s">
        <v>42</v>
      </c>
      <c r="E231" s="75" t="s">
        <v>1065</v>
      </c>
      <c r="F231" s="76" t="s">
        <v>86</v>
      </c>
      <c r="G231" s="77">
        <v>42</v>
      </c>
      <c r="H231" s="73" t="s">
        <v>353</v>
      </c>
    </row>
    <row r="232" spans="1:8" ht="12.75">
      <c r="A232" s="73" t="s">
        <v>1096</v>
      </c>
      <c r="B232" s="74" t="s">
        <v>1097</v>
      </c>
      <c r="C232" s="75" t="s">
        <v>22</v>
      </c>
      <c r="D232" s="75" t="s">
        <v>42</v>
      </c>
      <c r="E232" s="75" t="s">
        <v>1065</v>
      </c>
      <c r="F232" s="76" t="s">
        <v>59</v>
      </c>
      <c r="G232" s="77">
        <v>37</v>
      </c>
      <c r="H232" s="73" t="s">
        <v>353</v>
      </c>
    </row>
    <row r="233" spans="1:8" ht="12.75">
      <c r="A233" s="73" t="s">
        <v>529</v>
      </c>
      <c r="B233" s="74" t="s">
        <v>528</v>
      </c>
      <c r="C233" s="75" t="s">
        <v>22</v>
      </c>
      <c r="D233" s="75" t="s">
        <v>29</v>
      </c>
      <c r="E233" s="75" t="s">
        <v>24</v>
      </c>
      <c r="F233" s="76" t="s">
        <v>787</v>
      </c>
      <c r="G233" s="77">
        <v>50</v>
      </c>
      <c r="H233" s="73" t="s">
        <v>353</v>
      </c>
    </row>
    <row r="234" spans="1:8" ht="12.75">
      <c r="A234" s="73" t="s">
        <v>531</v>
      </c>
      <c r="B234" s="74" t="s">
        <v>530</v>
      </c>
      <c r="C234" s="75" t="s">
        <v>24</v>
      </c>
      <c r="D234" s="75" t="s">
        <v>29</v>
      </c>
      <c r="E234" s="75" t="s">
        <v>1065</v>
      </c>
      <c r="F234" s="76" t="s">
        <v>464</v>
      </c>
      <c r="G234" s="77">
        <v>71</v>
      </c>
      <c r="H234" s="73" t="s">
        <v>353</v>
      </c>
    </row>
    <row r="235" spans="1:8" ht="12.75">
      <c r="A235" s="73" t="s">
        <v>1098</v>
      </c>
      <c r="B235" s="74" t="s">
        <v>1099</v>
      </c>
      <c r="C235" s="75" t="s">
        <v>22</v>
      </c>
      <c r="D235" s="75" t="s">
        <v>29</v>
      </c>
      <c r="E235" s="75" t="s">
        <v>1065</v>
      </c>
      <c r="F235" s="76" t="s">
        <v>130</v>
      </c>
      <c r="G235" s="77">
        <v>44</v>
      </c>
      <c r="H235" s="73" t="s">
        <v>353</v>
      </c>
    </row>
    <row r="236" spans="1:8" ht="12.75">
      <c r="A236" s="73" t="s">
        <v>533</v>
      </c>
      <c r="B236" s="74" t="s">
        <v>532</v>
      </c>
      <c r="C236" s="75" t="s">
        <v>22</v>
      </c>
      <c r="D236" s="75" t="s">
        <v>23</v>
      </c>
      <c r="E236" s="75" t="s">
        <v>1065</v>
      </c>
      <c r="F236" s="76" t="s">
        <v>95</v>
      </c>
      <c r="G236" s="77">
        <v>48</v>
      </c>
      <c r="H236" s="73" t="s">
        <v>353</v>
      </c>
    </row>
    <row r="237" spans="1:8" ht="12.75">
      <c r="A237" s="73" t="s">
        <v>535</v>
      </c>
      <c r="B237" s="74" t="s">
        <v>534</v>
      </c>
      <c r="C237" s="75" t="s">
        <v>22</v>
      </c>
      <c r="D237" s="75" t="s">
        <v>33</v>
      </c>
      <c r="E237" s="75" t="s">
        <v>1065</v>
      </c>
      <c r="F237" s="76" t="s">
        <v>86</v>
      </c>
      <c r="G237" s="77">
        <v>42</v>
      </c>
      <c r="H237" s="73" t="s">
        <v>353</v>
      </c>
    </row>
    <row r="238" spans="1:8" ht="12.75">
      <c r="A238" s="73" t="s">
        <v>1100</v>
      </c>
      <c r="B238" s="74" t="s">
        <v>1101</v>
      </c>
      <c r="C238" s="75" t="s">
        <v>22</v>
      </c>
      <c r="D238" s="75" t="s">
        <v>217</v>
      </c>
      <c r="E238" s="75" t="s">
        <v>24</v>
      </c>
      <c r="F238" s="76" t="s">
        <v>167</v>
      </c>
      <c r="G238" s="77">
        <v>56</v>
      </c>
      <c r="H238" s="73" t="s">
        <v>353</v>
      </c>
    </row>
    <row r="239" spans="1:8" ht="12.75">
      <c r="A239" s="73" t="s">
        <v>537</v>
      </c>
      <c r="B239" s="74" t="s">
        <v>536</v>
      </c>
      <c r="C239" s="75" t="s">
        <v>22</v>
      </c>
      <c r="D239" s="75" t="s">
        <v>229</v>
      </c>
      <c r="E239" s="75" t="s">
        <v>24</v>
      </c>
      <c r="F239" s="76" t="s">
        <v>787</v>
      </c>
      <c r="G239" s="77">
        <v>50</v>
      </c>
      <c r="H239" s="73" t="s">
        <v>353</v>
      </c>
    </row>
    <row r="240" spans="1:8" ht="12.75">
      <c r="A240" s="73" t="s">
        <v>539</v>
      </c>
      <c r="B240" s="74" t="s">
        <v>538</v>
      </c>
      <c r="C240" s="75" t="s">
        <v>22</v>
      </c>
      <c r="D240" s="75" t="s">
        <v>29</v>
      </c>
      <c r="E240" s="75" t="s">
        <v>24</v>
      </c>
      <c r="F240" s="76" t="s">
        <v>107</v>
      </c>
      <c r="G240" s="77">
        <v>37</v>
      </c>
      <c r="H240" s="73" t="s">
        <v>353</v>
      </c>
    </row>
    <row r="241" spans="1:8" ht="12.75">
      <c r="A241" s="73" t="s">
        <v>541</v>
      </c>
      <c r="B241" s="74" t="s">
        <v>540</v>
      </c>
      <c r="C241" s="75" t="s">
        <v>22</v>
      </c>
      <c r="D241" s="75" t="s">
        <v>42</v>
      </c>
      <c r="E241" s="75" t="s">
        <v>1065</v>
      </c>
      <c r="F241" s="76" t="s">
        <v>83</v>
      </c>
      <c r="G241" s="77">
        <v>51</v>
      </c>
      <c r="H241" s="73" t="s">
        <v>353</v>
      </c>
    </row>
    <row r="242" spans="1:8" ht="12.75">
      <c r="A242" s="73" t="s">
        <v>543</v>
      </c>
      <c r="B242" s="74" t="s">
        <v>542</v>
      </c>
      <c r="C242" s="75" t="s">
        <v>24</v>
      </c>
      <c r="D242" s="75" t="s">
        <v>33</v>
      </c>
      <c r="E242" s="75" t="s">
        <v>1065</v>
      </c>
      <c r="F242" s="76" t="s">
        <v>138</v>
      </c>
      <c r="G242" s="77">
        <v>51</v>
      </c>
      <c r="H242" s="73" t="s">
        <v>353</v>
      </c>
    </row>
    <row r="243" spans="1:8" ht="12.75">
      <c r="A243" s="73" t="s">
        <v>545</v>
      </c>
      <c r="B243" s="74" t="s">
        <v>544</v>
      </c>
      <c r="C243" s="75" t="s">
        <v>22</v>
      </c>
      <c r="D243" s="75" t="s">
        <v>29</v>
      </c>
      <c r="E243" s="75" t="s">
        <v>24</v>
      </c>
      <c r="F243" s="76" t="s">
        <v>26</v>
      </c>
      <c r="G243" s="77">
        <v>31</v>
      </c>
      <c r="H243" s="73" t="s">
        <v>353</v>
      </c>
    </row>
    <row r="244" spans="1:8" ht="12.75">
      <c r="A244" s="73" t="s">
        <v>547</v>
      </c>
      <c r="B244" s="74" t="s">
        <v>546</v>
      </c>
      <c r="C244" s="75" t="s">
        <v>22</v>
      </c>
      <c r="D244" s="75" t="s">
        <v>226</v>
      </c>
      <c r="E244" s="75" t="s">
        <v>24</v>
      </c>
      <c r="F244" s="76" t="s">
        <v>92</v>
      </c>
      <c r="G244" s="77">
        <v>65</v>
      </c>
      <c r="H244" s="73" t="s">
        <v>353</v>
      </c>
    </row>
    <row r="245" spans="1:8" ht="12.75">
      <c r="A245" s="73" t="s">
        <v>550</v>
      </c>
      <c r="B245" s="74" t="s">
        <v>549</v>
      </c>
      <c r="C245" s="75" t="s">
        <v>22</v>
      </c>
      <c r="D245" s="75" t="s">
        <v>29</v>
      </c>
      <c r="E245" s="75" t="s">
        <v>24</v>
      </c>
      <c r="F245" s="76" t="s">
        <v>292</v>
      </c>
      <c r="G245" s="77">
        <v>46</v>
      </c>
      <c r="H245" s="73" t="s">
        <v>353</v>
      </c>
    </row>
    <row r="246" spans="1:8" ht="12.75">
      <c r="A246" s="73" t="s">
        <v>552</v>
      </c>
      <c r="B246" s="74" t="s">
        <v>551</v>
      </c>
      <c r="C246" s="75" t="s">
        <v>22</v>
      </c>
      <c r="D246" s="75" t="s">
        <v>33</v>
      </c>
      <c r="E246" s="75" t="s">
        <v>1065</v>
      </c>
      <c r="F246" s="76" t="s">
        <v>235</v>
      </c>
      <c r="G246" s="77">
        <v>43</v>
      </c>
      <c r="H246" s="73" t="s">
        <v>353</v>
      </c>
    </row>
    <row r="247" spans="1:8" ht="12.75">
      <c r="A247" s="73" t="s">
        <v>554</v>
      </c>
      <c r="B247" s="74" t="s">
        <v>553</v>
      </c>
      <c r="C247" s="75" t="s">
        <v>24</v>
      </c>
      <c r="D247" s="75" t="s">
        <v>29</v>
      </c>
      <c r="E247" s="75" t="s">
        <v>24</v>
      </c>
      <c r="F247" s="76" t="s">
        <v>758</v>
      </c>
      <c r="G247" s="77">
        <v>60</v>
      </c>
      <c r="H247" s="73" t="s">
        <v>353</v>
      </c>
    </row>
    <row r="248" spans="1:8" ht="12.75">
      <c r="A248" s="73" t="s">
        <v>556</v>
      </c>
      <c r="B248" s="74" t="s">
        <v>555</v>
      </c>
      <c r="C248" s="75" t="s">
        <v>22</v>
      </c>
      <c r="D248" s="75" t="s">
        <v>29</v>
      </c>
      <c r="E248" s="75" t="s">
        <v>24</v>
      </c>
      <c r="F248" s="76" t="s">
        <v>46</v>
      </c>
      <c r="G248" s="77">
        <v>46</v>
      </c>
      <c r="H248" s="73" t="s">
        <v>353</v>
      </c>
    </row>
    <row r="249" spans="1:8" ht="12.75">
      <c r="A249" s="73" t="s">
        <v>558</v>
      </c>
      <c r="B249" s="74" t="s">
        <v>557</v>
      </c>
      <c r="C249" s="75" t="s">
        <v>22</v>
      </c>
      <c r="D249" s="75" t="s">
        <v>42</v>
      </c>
      <c r="E249" s="75" t="s">
        <v>1065</v>
      </c>
      <c r="F249" s="76" t="s">
        <v>332</v>
      </c>
      <c r="G249" s="77">
        <v>30</v>
      </c>
      <c r="H249" s="73" t="s">
        <v>353</v>
      </c>
    </row>
    <row r="250" spans="1:8" ht="12.75">
      <c r="A250" s="73" t="s">
        <v>560</v>
      </c>
      <c r="B250" s="74" t="s">
        <v>559</v>
      </c>
      <c r="C250" s="75" t="s">
        <v>22</v>
      </c>
      <c r="D250" s="75" t="s">
        <v>42</v>
      </c>
      <c r="E250" s="75" t="s">
        <v>1065</v>
      </c>
      <c r="F250" s="76" t="s">
        <v>80</v>
      </c>
      <c r="G250" s="77">
        <v>41</v>
      </c>
      <c r="H250" s="73" t="s">
        <v>353</v>
      </c>
    </row>
    <row r="251" spans="1:8" ht="12.75">
      <c r="A251" s="73" t="s">
        <v>1102</v>
      </c>
      <c r="B251" s="74" t="s">
        <v>1103</v>
      </c>
      <c r="C251" s="75" t="s">
        <v>22</v>
      </c>
      <c r="D251" s="75" t="s">
        <v>29</v>
      </c>
      <c r="E251" s="75" t="s">
        <v>1065</v>
      </c>
      <c r="F251" s="76" t="s">
        <v>573</v>
      </c>
      <c r="G251" s="77">
        <v>26</v>
      </c>
      <c r="H251" s="73" t="s">
        <v>353</v>
      </c>
    </row>
    <row r="252" spans="1:8" ht="12.75">
      <c r="A252" s="73" t="s">
        <v>562</v>
      </c>
      <c r="B252" s="74" t="s">
        <v>561</v>
      </c>
      <c r="C252" s="75" t="s">
        <v>22</v>
      </c>
      <c r="D252" s="75" t="s">
        <v>33</v>
      </c>
      <c r="E252" s="75" t="s">
        <v>24</v>
      </c>
      <c r="F252" s="76" t="s">
        <v>179</v>
      </c>
      <c r="G252" s="77">
        <v>47</v>
      </c>
      <c r="H252" s="73" t="s">
        <v>353</v>
      </c>
    </row>
    <row r="253" spans="1:8" ht="12.75">
      <c r="A253" s="73" t="s">
        <v>564</v>
      </c>
      <c r="B253" s="74" t="s">
        <v>563</v>
      </c>
      <c r="C253" s="75" t="s">
        <v>24</v>
      </c>
      <c r="D253" s="75" t="s">
        <v>286</v>
      </c>
      <c r="E253" s="75" t="s">
        <v>24</v>
      </c>
      <c r="F253" s="76" t="s">
        <v>133</v>
      </c>
      <c r="G253" s="77">
        <v>32</v>
      </c>
      <c r="H253" s="73" t="s">
        <v>353</v>
      </c>
    </row>
    <row r="254" spans="1:8" ht="12.75">
      <c r="A254" s="73" t="s">
        <v>566</v>
      </c>
      <c r="B254" s="74" t="s">
        <v>565</v>
      </c>
      <c r="C254" s="75" t="s">
        <v>24</v>
      </c>
      <c r="D254" s="75" t="s">
        <v>42</v>
      </c>
      <c r="E254" s="75" t="s">
        <v>1065</v>
      </c>
      <c r="F254" s="76" t="s">
        <v>1104</v>
      </c>
      <c r="G254" s="77">
        <v>75</v>
      </c>
      <c r="H254" s="73" t="s">
        <v>353</v>
      </c>
    </row>
    <row r="255" spans="1:8" ht="12.75">
      <c r="A255" s="73" t="s">
        <v>568</v>
      </c>
      <c r="B255" s="74" t="s">
        <v>567</v>
      </c>
      <c r="C255" s="75" t="s">
        <v>22</v>
      </c>
      <c r="D255" s="75" t="s">
        <v>42</v>
      </c>
      <c r="E255" s="75" t="s">
        <v>1065</v>
      </c>
      <c r="F255" s="76" t="s">
        <v>83</v>
      </c>
      <c r="G255" s="77">
        <v>51</v>
      </c>
      <c r="H255" s="73" t="s">
        <v>353</v>
      </c>
    </row>
    <row r="256" spans="1:8" ht="12.75">
      <c r="A256" s="73" t="s">
        <v>570</v>
      </c>
      <c r="B256" s="74" t="s">
        <v>569</v>
      </c>
      <c r="C256" s="75" t="s">
        <v>22</v>
      </c>
      <c r="D256" s="75" t="s">
        <v>29</v>
      </c>
      <c r="E256" s="75" t="s">
        <v>24</v>
      </c>
      <c r="F256" s="76" t="s">
        <v>89</v>
      </c>
      <c r="G256" s="77">
        <v>44</v>
      </c>
      <c r="H256" s="73" t="s">
        <v>353</v>
      </c>
    </row>
    <row r="257" spans="1:8" ht="12.75">
      <c r="A257" s="73" t="s">
        <v>572</v>
      </c>
      <c r="B257" s="74" t="s">
        <v>571</v>
      </c>
      <c r="C257" s="75" t="s">
        <v>22</v>
      </c>
      <c r="D257" s="75" t="s">
        <v>42</v>
      </c>
      <c r="E257" s="75" t="s">
        <v>1065</v>
      </c>
      <c r="F257" s="76" t="s">
        <v>573</v>
      </c>
      <c r="G257" s="77">
        <v>26</v>
      </c>
      <c r="H257" s="73" t="s">
        <v>353</v>
      </c>
    </row>
    <row r="258" spans="1:8" ht="12.75">
      <c r="A258" s="73" t="s">
        <v>575</v>
      </c>
      <c r="B258" s="74" t="s">
        <v>574</v>
      </c>
      <c r="C258" s="75" t="s">
        <v>24</v>
      </c>
      <c r="D258" s="75" t="s">
        <v>33</v>
      </c>
      <c r="E258" s="75" t="s">
        <v>1065</v>
      </c>
      <c r="F258" s="76" t="s">
        <v>384</v>
      </c>
      <c r="G258" s="77">
        <v>53</v>
      </c>
      <c r="H258" s="73" t="s">
        <v>353</v>
      </c>
    </row>
    <row r="259" spans="1:8" ht="12.75">
      <c r="A259" s="73" t="s">
        <v>577</v>
      </c>
      <c r="B259" s="74" t="s">
        <v>576</v>
      </c>
      <c r="C259" s="75" t="s">
        <v>22</v>
      </c>
      <c r="D259" s="75" t="s">
        <v>42</v>
      </c>
      <c r="E259" s="75" t="s">
        <v>24</v>
      </c>
      <c r="F259" s="76" t="s">
        <v>59</v>
      </c>
      <c r="G259" s="77">
        <v>37</v>
      </c>
      <c r="H259" s="73" t="s">
        <v>353</v>
      </c>
    </row>
    <row r="260" spans="1:8" ht="12.75">
      <c r="A260" s="73" t="s">
        <v>579</v>
      </c>
      <c r="B260" s="74" t="s">
        <v>578</v>
      </c>
      <c r="C260" s="75" t="s">
        <v>24</v>
      </c>
      <c r="D260" s="75" t="s">
        <v>286</v>
      </c>
      <c r="E260" s="75" t="s">
        <v>24</v>
      </c>
      <c r="F260" s="76" t="s">
        <v>130</v>
      </c>
      <c r="G260" s="77">
        <v>44</v>
      </c>
      <c r="H260" s="73" t="s">
        <v>353</v>
      </c>
    </row>
    <row r="261" spans="1:8" ht="12.75">
      <c r="A261" s="73" t="s">
        <v>581</v>
      </c>
      <c r="B261" s="74" t="s">
        <v>580</v>
      </c>
      <c r="C261" s="75" t="s">
        <v>24</v>
      </c>
      <c r="D261" s="75" t="s">
        <v>23</v>
      </c>
      <c r="E261" s="75" t="s">
        <v>1065</v>
      </c>
      <c r="F261" s="76" t="s">
        <v>46</v>
      </c>
      <c r="G261" s="77">
        <v>46</v>
      </c>
      <c r="H261" s="73" t="s">
        <v>582</v>
      </c>
    </row>
    <row r="262" spans="1:8" ht="12.75">
      <c r="A262" s="73" t="s">
        <v>1105</v>
      </c>
      <c r="B262" s="74" t="s">
        <v>1106</v>
      </c>
      <c r="C262" s="75" t="s">
        <v>24</v>
      </c>
      <c r="D262" s="75" t="s">
        <v>29</v>
      </c>
      <c r="E262" s="75" t="s">
        <v>1065</v>
      </c>
      <c r="F262" s="76" t="s">
        <v>62</v>
      </c>
      <c r="G262" s="77">
        <v>59</v>
      </c>
      <c r="H262" s="73" t="s">
        <v>582</v>
      </c>
    </row>
    <row r="263" spans="1:8" ht="12.75">
      <c r="A263" s="73" t="s">
        <v>584</v>
      </c>
      <c r="B263" s="74" t="s">
        <v>583</v>
      </c>
      <c r="C263" s="75" t="s">
        <v>22</v>
      </c>
      <c r="D263" s="75" t="s">
        <v>33</v>
      </c>
      <c r="E263" s="75" t="s">
        <v>1065</v>
      </c>
      <c r="F263" s="76" t="s">
        <v>767</v>
      </c>
      <c r="G263" s="77">
        <v>25</v>
      </c>
      <c r="H263" s="73" t="s">
        <v>582</v>
      </c>
    </row>
    <row r="264" spans="1:8" ht="12.75">
      <c r="A264" s="73" t="s">
        <v>586</v>
      </c>
      <c r="B264" s="74" t="s">
        <v>585</v>
      </c>
      <c r="C264" s="75" t="s">
        <v>22</v>
      </c>
      <c r="D264" s="75" t="s">
        <v>29</v>
      </c>
      <c r="E264" s="75" t="s">
        <v>1065</v>
      </c>
      <c r="F264" s="76" t="s">
        <v>411</v>
      </c>
      <c r="G264" s="77">
        <v>22</v>
      </c>
      <c r="H264" s="73" t="s">
        <v>582</v>
      </c>
    </row>
    <row r="265" spans="1:8" ht="12.75">
      <c r="A265" s="73" t="s">
        <v>588</v>
      </c>
      <c r="B265" s="74" t="s">
        <v>587</v>
      </c>
      <c r="C265" s="75" t="s">
        <v>22</v>
      </c>
      <c r="D265" s="75" t="s">
        <v>33</v>
      </c>
      <c r="E265" s="75" t="s">
        <v>1065</v>
      </c>
      <c r="F265" s="76" t="s">
        <v>35</v>
      </c>
      <c r="G265" s="77">
        <v>21</v>
      </c>
      <c r="H265" s="73" t="s">
        <v>582</v>
      </c>
    </row>
    <row r="266" spans="1:8" ht="12.75">
      <c r="A266" s="73" t="s">
        <v>590</v>
      </c>
      <c r="B266" s="74" t="s">
        <v>589</v>
      </c>
      <c r="C266" s="75" t="s">
        <v>22</v>
      </c>
      <c r="D266" s="75" t="s">
        <v>42</v>
      </c>
      <c r="E266" s="75" t="s">
        <v>24</v>
      </c>
      <c r="F266" s="76" t="s">
        <v>65</v>
      </c>
      <c r="G266" s="77">
        <v>28</v>
      </c>
      <c r="H266" s="73" t="s">
        <v>582</v>
      </c>
    </row>
    <row r="267" spans="1:8" ht="12.75">
      <c r="A267" s="73" t="s">
        <v>592</v>
      </c>
      <c r="B267" s="74" t="s">
        <v>591</v>
      </c>
      <c r="C267" s="75" t="s">
        <v>22</v>
      </c>
      <c r="D267" s="75" t="s">
        <v>23</v>
      </c>
      <c r="E267" s="75" t="s">
        <v>24</v>
      </c>
      <c r="F267" s="76" t="s">
        <v>603</v>
      </c>
      <c r="G267" s="77">
        <v>27</v>
      </c>
      <c r="H267" s="73" t="s">
        <v>582</v>
      </c>
    </row>
    <row r="268" spans="1:8" ht="12.75">
      <c r="A268" s="73" t="s">
        <v>594</v>
      </c>
      <c r="B268" s="74" t="s">
        <v>593</v>
      </c>
      <c r="C268" s="75" t="s">
        <v>22</v>
      </c>
      <c r="D268" s="75" t="s">
        <v>42</v>
      </c>
      <c r="E268" s="75" t="s">
        <v>1065</v>
      </c>
      <c r="F268" s="76" t="s">
        <v>26</v>
      </c>
      <c r="G268" s="77">
        <v>31</v>
      </c>
      <c r="H268" s="73" t="s">
        <v>582</v>
      </c>
    </row>
    <row r="269" spans="1:8" ht="12.75">
      <c r="A269" s="73" t="s">
        <v>596</v>
      </c>
      <c r="B269" s="74" t="s">
        <v>595</v>
      </c>
      <c r="C269" s="75" t="s">
        <v>22</v>
      </c>
      <c r="D269" s="75" t="s">
        <v>33</v>
      </c>
      <c r="E269" s="75" t="s">
        <v>1065</v>
      </c>
      <c r="F269" s="76" t="s">
        <v>104</v>
      </c>
      <c r="G269" s="77">
        <v>39</v>
      </c>
      <c r="H269" s="73" t="s">
        <v>582</v>
      </c>
    </row>
    <row r="270" spans="1:8" ht="12.75">
      <c r="A270" s="73" t="s">
        <v>598</v>
      </c>
      <c r="B270" s="74" t="s">
        <v>597</v>
      </c>
      <c r="C270" s="75" t="s">
        <v>22</v>
      </c>
      <c r="D270" s="75" t="s">
        <v>23</v>
      </c>
      <c r="E270" s="75" t="s">
        <v>24</v>
      </c>
      <c r="F270" s="76" t="s">
        <v>59</v>
      </c>
      <c r="G270" s="77">
        <v>37</v>
      </c>
      <c r="H270" s="73" t="s">
        <v>582</v>
      </c>
    </row>
    <row r="271" spans="1:8" ht="12.75">
      <c r="A271" s="73" t="s">
        <v>600</v>
      </c>
      <c r="B271" s="74" t="s">
        <v>599</v>
      </c>
      <c r="C271" s="75" t="s">
        <v>22</v>
      </c>
      <c r="D271" s="75" t="s">
        <v>23</v>
      </c>
      <c r="E271" s="75" t="s">
        <v>1065</v>
      </c>
      <c r="F271" s="76" t="s">
        <v>203</v>
      </c>
      <c r="G271" s="77">
        <v>38</v>
      </c>
      <c r="H271" s="73" t="s">
        <v>582</v>
      </c>
    </row>
    <row r="272" spans="1:8" ht="12.75">
      <c r="A272" s="73" t="s">
        <v>602</v>
      </c>
      <c r="B272" s="74" t="s">
        <v>601</v>
      </c>
      <c r="C272" s="75" t="s">
        <v>22</v>
      </c>
      <c r="D272" s="75" t="s">
        <v>29</v>
      </c>
      <c r="E272" s="75" t="s">
        <v>1065</v>
      </c>
      <c r="F272" s="76" t="s">
        <v>162</v>
      </c>
      <c r="G272" s="77">
        <v>25</v>
      </c>
      <c r="H272" s="73" t="s">
        <v>582</v>
      </c>
    </row>
    <row r="273" spans="1:8" ht="12.75">
      <c r="A273" s="73" t="s">
        <v>1107</v>
      </c>
      <c r="B273" s="74" t="s">
        <v>604</v>
      </c>
      <c r="C273" s="75" t="s">
        <v>22</v>
      </c>
      <c r="D273" s="75" t="s">
        <v>33</v>
      </c>
      <c r="E273" s="75" t="s">
        <v>1065</v>
      </c>
      <c r="F273" s="76" t="s">
        <v>332</v>
      </c>
      <c r="G273" s="77">
        <v>30</v>
      </c>
      <c r="H273" s="73" t="s">
        <v>582</v>
      </c>
    </row>
    <row r="274" spans="1:8" ht="12.75">
      <c r="A274" s="73" t="s">
        <v>606</v>
      </c>
      <c r="B274" s="74" t="s">
        <v>605</v>
      </c>
      <c r="C274" s="75" t="s">
        <v>22</v>
      </c>
      <c r="D274" s="75" t="s">
        <v>33</v>
      </c>
      <c r="E274" s="75" t="s">
        <v>1065</v>
      </c>
      <c r="F274" s="76" t="s">
        <v>35</v>
      </c>
      <c r="G274" s="77">
        <v>21</v>
      </c>
      <c r="H274" s="73" t="s">
        <v>582</v>
      </c>
    </row>
    <row r="275" spans="1:8" ht="12.75">
      <c r="A275" s="73" t="s">
        <v>608</v>
      </c>
      <c r="B275" s="74" t="s">
        <v>607</v>
      </c>
      <c r="C275" s="75" t="s">
        <v>24</v>
      </c>
      <c r="D275" s="75" t="s">
        <v>23</v>
      </c>
      <c r="E275" s="75" t="s">
        <v>24</v>
      </c>
      <c r="F275" s="76" t="s">
        <v>62</v>
      </c>
      <c r="G275" s="77">
        <v>59</v>
      </c>
      <c r="H275" s="73" t="s">
        <v>582</v>
      </c>
    </row>
    <row r="276" spans="1:8" ht="12.75">
      <c r="A276" s="73" t="s">
        <v>611</v>
      </c>
      <c r="B276" s="74" t="s">
        <v>610</v>
      </c>
      <c r="C276" s="75" t="s">
        <v>24</v>
      </c>
      <c r="D276" s="75" t="s">
        <v>23</v>
      </c>
      <c r="E276" s="75" t="s">
        <v>24</v>
      </c>
      <c r="F276" s="76" t="s">
        <v>59</v>
      </c>
      <c r="G276" s="77">
        <v>37</v>
      </c>
      <c r="H276" s="73" t="s">
        <v>582</v>
      </c>
    </row>
    <row r="277" spans="1:8" ht="12.75">
      <c r="A277" s="73" t="s">
        <v>613</v>
      </c>
      <c r="B277" s="74" t="s">
        <v>612</v>
      </c>
      <c r="C277" s="75" t="s">
        <v>22</v>
      </c>
      <c r="D277" s="75" t="s">
        <v>23</v>
      </c>
      <c r="E277" s="75" t="s">
        <v>1065</v>
      </c>
      <c r="F277" s="76" t="s">
        <v>35</v>
      </c>
      <c r="G277" s="77">
        <v>21</v>
      </c>
      <c r="H277" s="73" t="s">
        <v>582</v>
      </c>
    </row>
    <row r="278" spans="1:8" ht="12.75">
      <c r="A278" s="73" t="s">
        <v>615</v>
      </c>
      <c r="B278" s="74" t="s">
        <v>614</v>
      </c>
      <c r="C278" s="75" t="s">
        <v>24</v>
      </c>
      <c r="D278" s="75" t="s">
        <v>42</v>
      </c>
      <c r="E278" s="75" t="s">
        <v>1065</v>
      </c>
      <c r="F278" s="76" t="s">
        <v>203</v>
      </c>
      <c r="G278" s="77">
        <v>38</v>
      </c>
      <c r="H278" s="73" t="s">
        <v>582</v>
      </c>
    </row>
    <row r="279" spans="1:8" ht="12.75">
      <c r="A279" s="73" t="s">
        <v>617</v>
      </c>
      <c r="B279" s="74" t="s">
        <v>616</v>
      </c>
      <c r="C279" s="75" t="s">
        <v>22</v>
      </c>
      <c r="D279" s="75" t="s">
        <v>29</v>
      </c>
      <c r="E279" s="75" t="s">
        <v>24</v>
      </c>
      <c r="F279" s="76" t="s">
        <v>49</v>
      </c>
      <c r="G279" s="77">
        <v>35</v>
      </c>
      <c r="H279" s="73" t="s">
        <v>582</v>
      </c>
    </row>
    <row r="280" spans="1:8" ht="12.75">
      <c r="A280" s="73" t="s">
        <v>619</v>
      </c>
      <c r="B280" s="74" t="s">
        <v>618</v>
      </c>
      <c r="C280" s="75" t="s">
        <v>24</v>
      </c>
      <c r="D280" s="75" t="s">
        <v>29</v>
      </c>
      <c r="E280" s="75" t="s">
        <v>24</v>
      </c>
      <c r="F280" s="76" t="s">
        <v>787</v>
      </c>
      <c r="G280" s="77">
        <v>50</v>
      </c>
      <c r="H280" s="73" t="s">
        <v>582</v>
      </c>
    </row>
    <row r="281" spans="1:8" ht="12.75">
      <c r="A281" s="73" t="s">
        <v>621</v>
      </c>
      <c r="B281" s="74" t="s">
        <v>620</v>
      </c>
      <c r="C281" s="75" t="s">
        <v>24</v>
      </c>
      <c r="D281" s="75" t="s">
        <v>33</v>
      </c>
      <c r="E281" s="75" t="s">
        <v>24</v>
      </c>
      <c r="F281" s="76" t="s">
        <v>356</v>
      </c>
      <c r="G281" s="77">
        <v>56</v>
      </c>
      <c r="H281" s="73" t="s">
        <v>582</v>
      </c>
    </row>
    <row r="282" spans="1:8" ht="12.75">
      <c r="A282" s="73" t="s">
        <v>623</v>
      </c>
      <c r="B282" s="74" t="s">
        <v>622</v>
      </c>
      <c r="C282" s="75" t="s">
        <v>24</v>
      </c>
      <c r="D282" s="75" t="s">
        <v>29</v>
      </c>
      <c r="E282" s="75" t="s">
        <v>24</v>
      </c>
      <c r="F282" s="76" t="s">
        <v>38</v>
      </c>
      <c r="G282" s="77">
        <v>49</v>
      </c>
      <c r="H282" s="73" t="s">
        <v>582</v>
      </c>
    </row>
    <row r="283" spans="1:8" ht="12.75">
      <c r="A283" s="73" t="s">
        <v>625</v>
      </c>
      <c r="B283" s="74" t="s">
        <v>624</v>
      </c>
      <c r="C283" s="75" t="s">
        <v>22</v>
      </c>
      <c r="D283" s="75" t="s">
        <v>29</v>
      </c>
      <c r="E283" s="75" t="s">
        <v>1065</v>
      </c>
      <c r="F283" s="76" t="s">
        <v>35</v>
      </c>
      <c r="G283" s="77">
        <v>21</v>
      </c>
      <c r="H283" s="73" t="s">
        <v>582</v>
      </c>
    </row>
    <row r="284" spans="1:8" ht="12.75">
      <c r="A284" s="73" t="s">
        <v>627</v>
      </c>
      <c r="B284" s="74" t="s">
        <v>626</v>
      </c>
      <c r="C284" s="75" t="s">
        <v>22</v>
      </c>
      <c r="D284" s="75" t="s">
        <v>23</v>
      </c>
      <c r="E284" s="75" t="s">
        <v>24</v>
      </c>
      <c r="F284" s="76" t="s">
        <v>98</v>
      </c>
      <c r="G284" s="77">
        <v>29</v>
      </c>
      <c r="H284" s="73" t="s">
        <v>582</v>
      </c>
    </row>
    <row r="285" spans="1:8" ht="12.75">
      <c r="A285" s="73" t="s">
        <v>629</v>
      </c>
      <c r="B285" s="74" t="s">
        <v>628</v>
      </c>
      <c r="C285" s="75" t="s">
        <v>22</v>
      </c>
      <c r="D285" s="75" t="s">
        <v>29</v>
      </c>
      <c r="E285" s="75" t="s">
        <v>1065</v>
      </c>
      <c r="F285" s="76" t="s">
        <v>335</v>
      </c>
      <c r="G285" s="77">
        <v>35</v>
      </c>
      <c r="H285" s="73" t="s">
        <v>582</v>
      </c>
    </row>
    <row r="286" spans="1:8" ht="12.75">
      <c r="A286" s="73" t="s">
        <v>1171</v>
      </c>
      <c r="B286" s="129" t="s">
        <v>1172</v>
      </c>
      <c r="C286" s="75" t="s">
        <v>22</v>
      </c>
      <c r="D286" s="75" t="s">
        <v>23</v>
      </c>
      <c r="E286" s="75" t="s">
        <v>1065</v>
      </c>
      <c r="F286" s="76">
        <v>184</v>
      </c>
      <c r="G286" s="77">
        <v>25</v>
      </c>
      <c r="H286" s="73" t="s">
        <v>582</v>
      </c>
    </row>
    <row r="287" spans="1:8" ht="12.75">
      <c r="A287" s="73" t="s">
        <v>631</v>
      </c>
      <c r="B287" s="74" t="s">
        <v>630</v>
      </c>
      <c r="C287" s="75" t="s">
        <v>24</v>
      </c>
      <c r="D287" s="75" t="s">
        <v>42</v>
      </c>
      <c r="E287" s="75" t="s">
        <v>24</v>
      </c>
      <c r="F287" s="76" t="s">
        <v>49</v>
      </c>
      <c r="G287" s="77">
        <v>35</v>
      </c>
      <c r="H287" s="73" t="s">
        <v>582</v>
      </c>
    </row>
    <row r="288" spans="1:8" ht="12.75">
      <c r="A288" s="73" t="s">
        <v>633</v>
      </c>
      <c r="B288" s="74" t="s">
        <v>632</v>
      </c>
      <c r="C288" s="75" t="s">
        <v>24</v>
      </c>
      <c r="D288" s="75" t="s">
        <v>42</v>
      </c>
      <c r="E288" s="75" t="s">
        <v>24</v>
      </c>
      <c r="F288" s="76" t="s">
        <v>31</v>
      </c>
      <c r="G288" s="77">
        <v>36</v>
      </c>
      <c r="H288" s="73" t="s">
        <v>582</v>
      </c>
    </row>
    <row r="289" spans="1:8" ht="12.75">
      <c r="A289" s="73" t="s">
        <v>635</v>
      </c>
      <c r="B289" s="74" t="s">
        <v>634</v>
      </c>
      <c r="C289" s="75" t="s">
        <v>22</v>
      </c>
      <c r="D289" s="75" t="s">
        <v>29</v>
      </c>
      <c r="E289" s="75" t="s">
        <v>24</v>
      </c>
      <c r="F289" s="76" t="s">
        <v>1108</v>
      </c>
      <c r="G289" s="77">
        <v>11</v>
      </c>
      <c r="H289" s="73" t="s">
        <v>582</v>
      </c>
    </row>
    <row r="290" spans="1:8" ht="12.75">
      <c r="A290" s="73" t="s">
        <v>637</v>
      </c>
      <c r="B290" s="74" t="s">
        <v>636</v>
      </c>
      <c r="C290" s="75" t="s">
        <v>22</v>
      </c>
      <c r="D290" s="75" t="s">
        <v>33</v>
      </c>
      <c r="E290" s="75" t="s">
        <v>1065</v>
      </c>
      <c r="F290" s="76" t="s">
        <v>179</v>
      </c>
      <c r="G290" s="77">
        <v>47</v>
      </c>
      <c r="H290" s="73" t="s">
        <v>582</v>
      </c>
    </row>
    <row r="291" spans="1:8" ht="12.75">
      <c r="A291" s="73" t="s">
        <v>639</v>
      </c>
      <c r="B291" s="74" t="s">
        <v>638</v>
      </c>
      <c r="C291" s="75" t="s">
        <v>22</v>
      </c>
      <c r="D291" s="75" t="s">
        <v>33</v>
      </c>
      <c r="E291" s="75" t="s">
        <v>1065</v>
      </c>
      <c r="F291" s="76" t="s">
        <v>35</v>
      </c>
      <c r="G291" s="77">
        <v>21</v>
      </c>
      <c r="H291" s="73" t="s">
        <v>582</v>
      </c>
    </row>
    <row r="292" spans="1:8" ht="12.75">
      <c r="A292" s="73" t="s">
        <v>641</v>
      </c>
      <c r="B292" s="74" t="s">
        <v>640</v>
      </c>
      <c r="C292" s="75" t="s">
        <v>24</v>
      </c>
      <c r="D292" s="75" t="s">
        <v>42</v>
      </c>
      <c r="E292" s="75" t="s">
        <v>1065</v>
      </c>
      <c r="F292" s="76" t="s">
        <v>107</v>
      </c>
      <c r="G292" s="77">
        <v>37</v>
      </c>
      <c r="H292" s="73" t="s">
        <v>582</v>
      </c>
    </row>
    <row r="293" spans="1:8" ht="12.75">
      <c r="A293" s="73" t="s">
        <v>1109</v>
      </c>
      <c r="B293" s="74" t="s">
        <v>1110</v>
      </c>
      <c r="C293" s="75" t="s">
        <v>22</v>
      </c>
      <c r="D293" s="75" t="s">
        <v>33</v>
      </c>
      <c r="E293" s="75" t="s">
        <v>24</v>
      </c>
      <c r="F293" s="76" t="s">
        <v>332</v>
      </c>
      <c r="G293" s="77">
        <v>30</v>
      </c>
      <c r="H293" s="73" t="s">
        <v>582</v>
      </c>
    </row>
    <row r="294" spans="1:8" ht="12.75">
      <c r="A294" s="73" t="s">
        <v>643</v>
      </c>
      <c r="B294" s="74" t="s">
        <v>642</v>
      </c>
      <c r="C294" s="75" t="s">
        <v>24</v>
      </c>
      <c r="D294" s="75" t="s">
        <v>33</v>
      </c>
      <c r="E294" s="75" t="s">
        <v>1065</v>
      </c>
      <c r="F294" s="76" t="s">
        <v>38</v>
      </c>
      <c r="G294" s="77">
        <v>49</v>
      </c>
      <c r="H294" s="73" t="s">
        <v>582</v>
      </c>
    </row>
    <row r="295" spans="1:8" ht="12.75">
      <c r="A295" s="73" t="s">
        <v>1111</v>
      </c>
      <c r="B295" s="74" t="s">
        <v>1112</v>
      </c>
      <c r="C295" s="75" t="s">
        <v>22</v>
      </c>
      <c r="D295" s="75" t="s">
        <v>29</v>
      </c>
      <c r="E295" s="75" t="s">
        <v>24</v>
      </c>
      <c r="F295" s="76" t="s">
        <v>1113</v>
      </c>
      <c r="G295" s="77">
        <v>15</v>
      </c>
      <c r="H295" s="73" t="s">
        <v>582</v>
      </c>
    </row>
    <row r="296" spans="1:8" ht="12.75">
      <c r="A296" s="73" t="s">
        <v>645</v>
      </c>
      <c r="B296" s="74" t="s">
        <v>644</v>
      </c>
      <c r="C296" s="75" t="s">
        <v>22</v>
      </c>
      <c r="D296" s="75" t="s">
        <v>23</v>
      </c>
      <c r="E296" s="75" t="s">
        <v>24</v>
      </c>
      <c r="F296" s="76" t="s">
        <v>59</v>
      </c>
      <c r="G296" s="77">
        <v>37</v>
      </c>
      <c r="H296" s="73" t="s">
        <v>582</v>
      </c>
    </row>
    <row r="297" spans="1:8" ht="12.75">
      <c r="A297" s="73" t="s">
        <v>647</v>
      </c>
      <c r="B297" s="74" t="s">
        <v>646</v>
      </c>
      <c r="C297" s="75" t="s">
        <v>22</v>
      </c>
      <c r="D297" s="75" t="s">
        <v>33</v>
      </c>
      <c r="E297" s="75" t="s">
        <v>1065</v>
      </c>
      <c r="F297" s="76" t="s">
        <v>35</v>
      </c>
      <c r="G297" s="77">
        <v>21</v>
      </c>
      <c r="H297" s="73" t="s">
        <v>582</v>
      </c>
    </row>
    <row r="298" spans="1:8" ht="12.75">
      <c r="A298" s="73" t="s">
        <v>649</v>
      </c>
      <c r="B298" s="74" t="s">
        <v>648</v>
      </c>
      <c r="C298" s="75" t="s">
        <v>22</v>
      </c>
      <c r="D298" s="75" t="s">
        <v>29</v>
      </c>
      <c r="E298" s="75" t="s">
        <v>1065</v>
      </c>
      <c r="F298" s="76" t="s">
        <v>1114</v>
      </c>
      <c r="G298" s="77">
        <v>14</v>
      </c>
      <c r="H298" s="73" t="s">
        <v>582</v>
      </c>
    </row>
    <row r="299" spans="1:8" ht="12.75">
      <c r="A299" s="73" t="s">
        <v>652</v>
      </c>
      <c r="B299" s="74" t="s">
        <v>651</v>
      </c>
      <c r="C299" s="75" t="s">
        <v>24</v>
      </c>
      <c r="D299" s="75" t="s">
        <v>29</v>
      </c>
      <c r="E299" s="75" t="s">
        <v>24</v>
      </c>
      <c r="F299" s="76" t="s">
        <v>203</v>
      </c>
      <c r="G299" s="77">
        <v>38</v>
      </c>
      <c r="H299" s="73" t="s">
        <v>582</v>
      </c>
    </row>
    <row r="300" spans="1:8" ht="12.75">
      <c r="A300" s="73" t="s">
        <v>1115</v>
      </c>
      <c r="B300" s="74" t="s">
        <v>653</v>
      </c>
      <c r="C300" s="75" t="s">
        <v>22</v>
      </c>
      <c r="D300" s="75" t="s">
        <v>29</v>
      </c>
      <c r="E300" s="75" t="s">
        <v>1065</v>
      </c>
      <c r="F300" s="76" t="s">
        <v>179</v>
      </c>
      <c r="G300" s="77">
        <v>47</v>
      </c>
      <c r="H300" s="73" t="s">
        <v>582</v>
      </c>
    </row>
    <row r="301" spans="1:8" ht="12.75">
      <c r="A301" s="73" t="s">
        <v>655</v>
      </c>
      <c r="B301" s="74" t="s">
        <v>654</v>
      </c>
      <c r="C301" s="75" t="s">
        <v>22</v>
      </c>
      <c r="D301" s="75" t="s">
        <v>33</v>
      </c>
      <c r="E301" s="75" t="s">
        <v>24</v>
      </c>
      <c r="F301" s="76" t="s">
        <v>122</v>
      </c>
      <c r="G301" s="77">
        <v>28</v>
      </c>
      <c r="H301" s="73" t="s">
        <v>582</v>
      </c>
    </row>
    <row r="302" spans="1:8" ht="12.75">
      <c r="A302" s="73" t="s">
        <v>657</v>
      </c>
      <c r="B302" s="74" t="s">
        <v>656</v>
      </c>
      <c r="C302" s="75" t="s">
        <v>22</v>
      </c>
      <c r="D302" s="75" t="s">
        <v>33</v>
      </c>
      <c r="E302" s="75" t="s">
        <v>1065</v>
      </c>
      <c r="F302" s="76" t="s">
        <v>278</v>
      </c>
      <c r="G302" s="77">
        <v>39</v>
      </c>
      <c r="H302" s="73" t="s">
        <v>582</v>
      </c>
    </row>
    <row r="303" spans="1:8" ht="12.75">
      <c r="A303" s="73" t="s">
        <v>659</v>
      </c>
      <c r="B303" s="74" t="s">
        <v>658</v>
      </c>
      <c r="C303" s="75" t="s">
        <v>22</v>
      </c>
      <c r="D303" s="75" t="s">
        <v>33</v>
      </c>
      <c r="E303" s="75" t="s">
        <v>1065</v>
      </c>
      <c r="F303" s="76" t="s">
        <v>603</v>
      </c>
      <c r="G303" s="77">
        <v>27</v>
      </c>
      <c r="H303" s="73" t="s">
        <v>582</v>
      </c>
    </row>
    <row r="304" spans="1:8" ht="12.75">
      <c r="A304" s="73" t="s">
        <v>661</v>
      </c>
      <c r="B304" s="74" t="s">
        <v>660</v>
      </c>
      <c r="C304" s="75" t="s">
        <v>22</v>
      </c>
      <c r="D304" s="75" t="s">
        <v>29</v>
      </c>
      <c r="E304" s="75" t="s">
        <v>24</v>
      </c>
      <c r="F304" s="76" t="s">
        <v>650</v>
      </c>
      <c r="G304" s="77">
        <v>18</v>
      </c>
      <c r="H304" s="73" t="s">
        <v>582</v>
      </c>
    </row>
    <row r="305" spans="1:8" ht="12.75">
      <c r="A305" s="73" t="s">
        <v>663</v>
      </c>
      <c r="B305" s="74" t="s">
        <v>662</v>
      </c>
      <c r="C305" s="75" t="s">
        <v>22</v>
      </c>
      <c r="D305" s="75" t="s">
        <v>33</v>
      </c>
      <c r="E305" s="75" t="s">
        <v>1065</v>
      </c>
      <c r="F305" s="76" t="s">
        <v>335</v>
      </c>
      <c r="G305" s="77">
        <v>35</v>
      </c>
      <c r="H305" s="73" t="s">
        <v>582</v>
      </c>
    </row>
    <row r="306" spans="1:8" ht="12.75">
      <c r="A306" s="73" t="s">
        <v>665</v>
      </c>
      <c r="B306" s="74" t="s">
        <v>664</v>
      </c>
      <c r="C306" s="75" t="s">
        <v>24</v>
      </c>
      <c r="D306" s="75" t="s">
        <v>23</v>
      </c>
      <c r="E306" s="75" t="s">
        <v>1065</v>
      </c>
      <c r="F306" s="76" t="s">
        <v>130</v>
      </c>
      <c r="G306" s="77">
        <v>44</v>
      </c>
      <c r="H306" s="73" t="s">
        <v>582</v>
      </c>
    </row>
    <row r="307" spans="1:8" ht="12.75">
      <c r="A307" s="73" t="s">
        <v>667</v>
      </c>
      <c r="B307" s="74" t="s">
        <v>666</v>
      </c>
      <c r="C307" s="75" t="s">
        <v>22</v>
      </c>
      <c r="D307" s="75" t="s">
        <v>33</v>
      </c>
      <c r="E307" s="75" t="s">
        <v>1065</v>
      </c>
      <c r="F307" s="76" t="s">
        <v>35</v>
      </c>
      <c r="G307" s="77">
        <v>21</v>
      </c>
      <c r="H307" s="73" t="s">
        <v>582</v>
      </c>
    </row>
    <row r="308" spans="1:8" ht="12.75">
      <c r="A308" s="73" t="s">
        <v>669</v>
      </c>
      <c r="B308" s="74" t="s">
        <v>668</v>
      </c>
      <c r="C308" s="75" t="s">
        <v>22</v>
      </c>
      <c r="D308" s="75" t="s">
        <v>33</v>
      </c>
      <c r="E308" s="75" t="s">
        <v>1065</v>
      </c>
      <c r="F308" s="76" t="s">
        <v>107</v>
      </c>
      <c r="G308" s="77">
        <v>37</v>
      </c>
      <c r="H308" s="73" t="s">
        <v>582</v>
      </c>
    </row>
    <row r="309" spans="1:8" ht="12.75">
      <c r="A309" s="73" t="s">
        <v>1008</v>
      </c>
      <c r="B309" s="74" t="s">
        <v>1007</v>
      </c>
      <c r="C309" s="75" t="s">
        <v>22</v>
      </c>
      <c r="D309" s="75" t="s">
        <v>42</v>
      </c>
      <c r="E309" s="75" t="s">
        <v>24</v>
      </c>
      <c r="F309" s="76" t="s">
        <v>138</v>
      </c>
      <c r="G309" s="77">
        <v>51</v>
      </c>
      <c r="H309" s="73" t="s">
        <v>582</v>
      </c>
    </row>
    <row r="310" spans="1:8" ht="12.75">
      <c r="A310" s="73" t="s">
        <v>671</v>
      </c>
      <c r="B310" s="74" t="s">
        <v>670</v>
      </c>
      <c r="C310" s="75" t="s">
        <v>24</v>
      </c>
      <c r="D310" s="75" t="s">
        <v>29</v>
      </c>
      <c r="E310" s="75" t="s">
        <v>24</v>
      </c>
      <c r="F310" s="76" t="s">
        <v>107</v>
      </c>
      <c r="G310" s="77">
        <v>37</v>
      </c>
      <c r="H310" s="73" t="s">
        <v>582</v>
      </c>
    </row>
    <row r="311" spans="1:8" ht="12.75">
      <c r="A311" s="73" t="s">
        <v>1116</v>
      </c>
      <c r="B311" s="74" t="s">
        <v>672</v>
      </c>
      <c r="C311" s="75" t="s">
        <v>22</v>
      </c>
      <c r="D311" s="75" t="s">
        <v>23</v>
      </c>
      <c r="E311" s="75" t="s">
        <v>1065</v>
      </c>
      <c r="F311" s="76" t="s">
        <v>35</v>
      </c>
      <c r="G311" s="77">
        <v>21</v>
      </c>
      <c r="H311" s="73" t="s">
        <v>582</v>
      </c>
    </row>
    <row r="312" spans="1:8" ht="12.75">
      <c r="A312" s="73" t="s">
        <v>674</v>
      </c>
      <c r="B312" s="74" t="s">
        <v>673</v>
      </c>
      <c r="C312" s="75" t="s">
        <v>22</v>
      </c>
      <c r="D312" s="75" t="s">
        <v>29</v>
      </c>
      <c r="E312" s="75" t="s">
        <v>24</v>
      </c>
      <c r="F312" s="76" t="s">
        <v>451</v>
      </c>
      <c r="G312" s="77">
        <v>19</v>
      </c>
      <c r="H312" s="73" t="s">
        <v>582</v>
      </c>
    </row>
    <row r="313" spans="1:8" ht="12.75">
      <c r="A313" s="73" t="s">
        <v>676</v>
      </c>
      <c r="B313" s="74" t="s">
        <v>675</v>
      </c>
      <c r="C313" s="75" t="s">
        <v>22</v>
      </c>
      <c r="D313" s="75" t="s">
        <v>33</v>
      </c>
      <c r="E313" s="75" t="s">
        <v>1065</v>
      </c>
      <c r="F313" s="76" t="s">
        <v>35</v>
      </c>
      <c r="G313" s="77">
        <v>21</v>
      </c>
      <c r="H313" s="73" t="s">
        <v>582</v>
      </c>
    </row>
    <row r="314" spans="1:8" ht="12.75">
      <c r="A314" s="73" t="s">
        <v>678</v>
      </c>
      <c r="B314" s="74" t="s">
        <v>677</v>
      </c>
      <c r="C314" s="75" t="s">
        <v>22</v>
      </c>
      <c r="D314" s="75" t="s">
        <v>33</v>
      </c>
      <c r="E314" s="75" t="s">
        <v>1065</v>
      </c>
      <c r="F314" s="76" t="s">
        <v>35</v>
      </c>
      <c r="G314" s="77">
        <v>21</v>
      </c>
      <c r="H314" s="73" t="s">
        <v>582</v>
      </c>
    </row>
    <row r="315" spans="1:8" ht="12.75">
      <c r="A315" s="73" t="s">
        <v>680</v>
      </c>
      <c r="B315" s="74" t="s">
        <v>679</v>
      </c>
      <c r="C315" s="75" t="s">
        <v>22</v>
      </c>
      <c r="D315" s="75" t="s">
        <v>23</v>
      </c>
      <c r="E315" s="75" t="s">
        <v>1065</v>
      </c>
      <c r="F315" s="76" t="s">
        <v>107</v>
      </c>
      <c r="G315" s="77">
        <v>37</v>
      </c>
      <c r="H315" s="73" t="s">
        <v>582</v>
      </c>
    </row>
    <row r="316" spans="1:8" ht="12.75">
      <c r="A316" s="73" t="s">
        <v>682</v>
      </c>
      <c r="B316" s="74" t="s">
        <v>681</v>
      </c>
      <c r="C316" s="75" t="s">
        <v>22</v>
      </c>
      <c r="D316" s="75" t="s">
        <v>42</v>
      </c>
      <c r="E316" s="75" t="s">
        <v>1065</v>
      </c>
      <c r="F316" s="76" t="s">
        <v>35</v>
      </c>
      <c r="G316" s="77">
        <v>21</v>
      </c>
      <c r="H316" s="73" t="s">
        <v>582</v>
      </c>
    </row>
    <row r="317" spans="1:8" ht="12.75">
      <c r="A317" s="73" t="s">
        <v>684</v>
      </c>
      <c r="B317" s="74" t="s">
        <v>683</v>
      </c>
      <c r="C317" s="75" t="s">
        <v>22</v>
      </c>
      <c r="D317" s="75" t="s">
        <v>23</v>
      </c>
      <c r="E317" s="75" t="s">
        <v>1065</v>
      </c>
      <c r="F317" s="76" t="s">
        <v>767</v>
      </c>
      <c r="G317" s="77">
        <v>25</v>
      </c>
      <c r="H317" s="73" t="s">
        <v>685</v>
      </c>
    </row>
    <row r="318" spans="1:8" ht="12.75">
      <c r="A318" s="73" t="s">
        <v>687</v>
      </c>
      <c r="B318" s="74" t="s">
        <v>686</v>
      </c>
      <c r="C318" s="75" t="s">
        <v>22</v>
      </c>
      <c r="D318" s="75" t="s">
        <v>29</v>
      </c>
      <c r="E318" s="75" t="s">
        <v>24</v>
      </c>
      <c r="F318" s="76" t="s">
        <v>411</v>
      </c>
      <c r="G318" s="77">
        <v>22</v>
      </c>
      <c r="H318" s="73" t="s">
        <v>685</v>
      </c>
    </row>
    <row r="319" spans="1:8" ht="12.75">
      <c r="A319" s="73" t="s">
        <v>689</v>
      </c>
      <c r="B319" s="74" t="s">
        <v>688</v>
      </c>
      <c r="C319" s="75" t="s">
        <v>22</v>
      </c>
      <c r="D319" s="75" t="s">
        <v>23</v>
      </c>
      <c r="E319" s="75" t="s">
        <v>1065</v>
      </c>
      <c r="F319" s="76" t="s">
        <v>46</v>
      </c>
      <c r="G319" s="77">
        <v>46</v>
      </c>
      <c r="H319" s="73" t="s">
        <v>685</v>
      </c>
    </row>
    <row r="320" spans="1:8" ht="12.75">
      <c r="A320" s="73" t="s">
        <v>691</v>
      </c>
      <c r="B320" s="74" t="s">
        <v>690</v>
      </c>
      <c r="C320" s="75" t="s">
        <v>22</v>
      </c>
      <c r="D320" s="75" t="s">
        <v>23</v>
      </c>
      <c r="E320" s="75" t="s">
        <v>24</v>
      </c>
      <c r="F320" s="76" t="s">
        <v>573</v>
      </c>
      <c r="G320" s="77">
        <v>26</v>
      </c>
      <c r="H320" s="73" t="s">
        <v>685</v>
      </c>
    </row>
    <row r="321" spans="1:8" ht="12.75">
      <c r="A321" s="73" t="s">
        <v>693</v>
      </c>
      <c r="B321" s="74" t="s">
        <v>692</v>
      </c>
      <c r="C321" s="75" t="s">
        <v>22</v>
      </c>
      <c r="D321" s="75" t="s">
        <v>23</v>
      </c>
      <c r="E321" s="75" t="s">
        <v>1065</v>
      </c>
      <c r="F321" s="76" t="s">
        <v>162</v>
      </c>
      <c r="G321" s="77">
        <v>25</v>
      </c>
      <c r="H321" s="73" t="s">
        <v>685</v>
      </c>
    </row>
    <row r="322" spans="1:8" ht="12.75">
      <c r="A322" s="73" t="s">
        <v>468</v>
      </c>
      <c r="B322" s="74" t="s">
        <v>694</v>
      </c>
      <c r="C322" s="75" t="s">
        <v>22</v>
      </c>
      <c r="D322" s="75" t="s">
        <v>33</v>
      </c>
      <c r="E322" s="75" t="s">
        <v>1065</v>
      </c>
      <c r="F322" s="76" t="s">
        <v>384</v>
      </c>
      <c r="G322" s="77">
        <v>53</v>
      </c>
      <c r="H322" s="73" t="s">
        <v>685</v>
      </c>
    </row>
    <row r="323" spans="1:8" ht="12.75">
      <c r="A323" s="73" t="s">
        <v>696</v>
      </c>
      <c r="B323" s="74" t="s">
        <v>695</v>
      </c>
      <c r="C323" s="75" t="s">
        <v>22</v>
      </c>
      <c r="D323" s="75" t="s">
        <v>23</v>
      </c>
      <c r="E323" s="75" t="s">
        <v>24</v>
      </c>
      <c r="F323" s="76" t="s">
        <v>65</v>
      </c>
      <c r="G323" s="77">
        <v>28</v>
      </c>
      <c r="H323" s="73" t="s">
        <v>685</v>
      </c>
    </row>
    <row r="324" spans="1:8" ht="12.75">
      <c r="A324" s="73" t="s">
        <v>698</v>
      </c>
      <c r="B324" s="74" t="s">
        <v>697</v>
      </c>
      <c r="C324" s="75" t="s">
        <v>22</v>
      </c>
      <c r="D324" s="75" t="s">
        <v>29</v>
      </c>
      <c r="E324" s="75" t="s">
        <v>24</v>
      </c>
      <c r="F324" s="76" t="s">
        <v>767</v>
      </c>
      <c r="G324" s="77">
        <v>25</v>
      </c>
      <c r="H324" s="73" t="s">
        <v>685</v>
      </c>
    </row>
    <row r="325" spans="1:8" ht="12.75">
      <c r="A325" s="73" t="s">
        <v>700</v>
      </c>
      <c r="B325" s="74" t="s">
        <v>699</v>
      </c>
      <c r="C325" s="75" t="s">
        <v>24</v>
      </c>
      <c r="D325" s="75" t="s">
        <v>42</v>
      </c>
      <c r="E325" s="75" t="s">
        <v>1065</v>
      </c>
      <c r="F325" s="76" t="s">
        <v>346</v>
      </c>
      <c r="G325" s="77">
        <v>62</v>
      </c>
      <c r="H325" s="73" t="s">
        <v>685</v>
      </c>
    </row>
    <row r="326" spans="1:8" ht="12.75">
      <c r="A326" s="73" t="s">
        <v>702</v>
      </c>
      <c r="B326" s="74" t="s">
        <v>701</v>
      </c>
      <c r="C326" s="75" t="s">
        <v>22</v>
      </c>
      <c r="D326" s="75" t="s">
        <v>42</v>
      </c>
      <c r="E326" s="75" t="s">
        <v>1065</v>
      </c>
      <c r="F326" s="76" t="s">
        <v>86</v>
      </c>
      <c r="G326" s="77">
        <v>42</v>
      </c>
      <c r="H326" s="73" t="s">
        <v>685</v>
      </c>
    </row>
    <row r="327" spans="1:8" ht="12.75">
      <c r="A327" s="73" t="s">
        <v>704</v>
      </c>
      <c r="B327" s="74" t="s">
        <v>703</v>
      </c>
      <c r="C327" s="75" t="s">
        <v>24</v>
      </c>
      <c r="D327" s="75" t="s">
        <v>33</v>
      </c>
      <c r="E327" s="75" t="s">
        <v>24</v>
      </c>
      <c r="F327" s="76" t="s">
        <v>133</v>
      </c>
      <c r="G327" s="77">
        <v>32</v>
      </c>
      <c r="H327" s="73" t="s">
        <v>685</v>
      </c>
    </row>
    <row r="328" spans="1:8" ht="12.75">
      <c r="A328" s="73" t="s">
        <v>707</v>
      </c>
      <c r="B328" s="74" t="s">
        <v>706</v>
      </c>
      <c r="C328" s="75" t="s">
        <v>22</v>
      </c>
      <c r="D328" s="75" t="s">
        <v>42</v>
      </c>
      <c r="E328" s="75" t="s">
        <v>1065</v>
      </c>
      <c r="F328" s="76" t="s">
        <v>192</v>
      </c>
      <c r="G328" s="77">
        <v>40</v>
      </c>
      <c r="H328" s="73" t="s">
        <v>685</v>
      </c>
    </row>
    <row r="329" spans="1:8" ht="12.75">
      <c r="A329" s="73" t="s">
        <v>709</v>
      </c>
      <c r="B329" s="74" t="s">
        <v>708</v>
      </c>
      <c r="C329" s="75" t="s">
        <v>22</v>
      </c>
      <c r="D329" s="75" t="s">
        <v>42</v>
      </c>
      <c r="E329" s="75" t="s">
        <v>24</v>
      </c>
      <c r="F329" s="76" t="s">
        <v>49</v>
      </c>
      <c r="G329" s="77">
        <v>35</v>
      </c>
      <c r="H329" s="73" t="s">
        <v>710</v>
      </c>
    </row>
    <row r="330" spans="1:8" ht="12.75">
      <c r="A330" s="73" t="s">
        <v>712</v>
      </c>
      <c r="B330" s="74" t="s">
        <v>711</v>
      </c>
      <c r="C330" s="75" t="s">
        <v>22</v>
      </c>
      <c r="D330" s="75" t="s">
        <v>29</v>
      </c>
      <c r="E330" s="75" t="s">
        <v>24</v>
      </c>
      <c r="F330" s="76" t="s">
        <v>767</v>
      </c>
      <c r="G330" s="77">
        <v>25</v>
      </c>
      <c r="H330" s="73" t="s">
        <v>710</v>
      </c>
    </row>
    <row r="331" spans="1:8" ht="12.75">
      <c r="A331" s="73" t="s">
        <v>714</v>
      </c>
      <c r="B331" s="74" t="s">
        <v>713</v>
      </c>
      <c r="C331" s="75" t="s">
        <v>22</v>
      </c>
      <c r="D331" s="75" t="s">
        <v>29</v>
      </c>
      <c r="E331" s="75" t="s">
        <v>24</v>
      </c>
      <c r="F331" s="76" t="s">
        <v>89</v>
      </c>
      <c r="G331" s="77">
        <v>44</v>
      </c>
      <c r="H331" s="73" t="s">
        <v>710</v>
      </c>
    </row>
    <row r="332" spans="1:8" ht="12.75">
      <c r="A332" s="73" t="s">
        <v>1117</v>
      </c>
      <c r="B332" s="74" t="s">
        <v>1118</v>
      </c>
      <c r="C332" s="75" t="s">
        <v>22</v>
      </c>
      <c r="D332" s="75" t="s">
        <v>29</v>
      </c>
      <c r="E332" s="75" t="s">
        <v>24</v>
      </c>
      <c r="F332" s="76" t="s">
        <v>35</v>
      </c>
      <c r="G332" s="77">
        <v>21</v>
      </c>
      <c r="H332" s="73" t="s">
        <v>710</v>
      </c>
    </row>
    <row r="333" spans="1:8" ht="12.75">
      <c r="A333" s="73" t="s">
        <v>716</v>
      </c>
      <c r="B333" s="74" t="s">
        <v>715</v>
      </c>
      <c r="C333" s="75" t="s">
        <v>24</v>
      </c>
      <c r="D333" s="75" t="s">
        <v>33</v>
      </c>
      <c r="E333" s="75" t="s">
        <v>24</v>
      </c>
      <c r="F333" s="76" t="s">
        <v>964</v>
      </c>
      <c r="G333" s="77">
        <v>63</v>
      </c>
      <c r="H333" s="73" t="s">
        <v>710</v>
      </c>
    </row>
    <row r="334" spans="1:8" ht="12.75">
      <c r="A334" s="73" t="s">
        <v>718</v>
      </c>
      <c r="B334" s="74" t="s">
        <v>717</v>
      </c>
      <c r="C334" s="75" t="s">
        <v>22</v>
      </c>
      <c r="D334" s="75" t="s">
        <v>42</v>
      </c>
      <c r="E334" s="75" t="s">
        <v>24</v>
      </c>
      <c r="F334" s="76" t="s">
        <v>130</v>
      </c>
      <c r="G334" s="77">
        <v>44</v>
      </c>
      <c r="H334" s="73" t="s">
        <v>710</v>
      </c>
    </row>
    <row r="335" spans="1:8" ht="12.75">
      <c r="A335" s="73" t="s">
        <v>720</v>
      </c>
      <c r="B335" s="74" t="s">
        <v>719</v>
      </c>
      <c r="C335" s="75" t="s">
        <v>22</v>
      </c>
      <c r="D335" s="75" t="s">
        <v>29</v>
      </c>
      <c r="E335" s="75" t="s">
        <v>24</v>
      </c>
      <c r="F335" s="76" t="s">
        <v>59</v>
      </c>
      <c r="G335" s="77">
        <v>37</v>
      </c>
      <c r="H335" s="73" t="s">
        <v>710</v>
      </c>
    </row>
    <row r="336" spans="1:8" ht="12.75">
      <c r="A336" s="73" t="s">
        <v>722</v>
      </c>
      <c r="B336" s="74" t="s">
        <v>721</v>
      </c>
      <c r="C336" s="75" t="s">
        <v>24</v>
      </c>
      <c r="D336" s="75" t="s">
        <v>23</v>
      </c>
      <c r="E336" s="75" t="s">
        <v>24</v>
      </c>
      <c r="F336" s="76" t="s">
        <v>179</v>
      </c>
      <c r="G336" s="77">
        <v>47</v>
      </c>
      <c r="H336" s="73" t="s">
        <v>710</v>
      </c>
    </row>
    <row r="337" spans="1:8" ht="12.75">
      <c r="A337" s="73" t="s">
        <v>724</v>
      </c>
      <c r="B337" s="74" t="s">
        <v>723</v>
      </c>
      <c r="C337" s="75" t="s">
        <v>22</v>
      </c>
      <c r="D337" s="75" t="s">
        <v>33</v>
      </c>
      <c r="E337" s="75" t="s">
        <v>24</v>
      </c>
      <c r="F337" s="76" t="s">
        <v>292</v>
      </c>
      <c r="G337" s="77">
        <v>46</v>
      </c>
      <c r="H337" s="73" t="s">
        <v>710</v>
      </c>
    </row>
    <row r="338" spans="1:8" ht="12.75">
      <c r="A338" s="73" t="s">
        <v>726</v>
      </c>
      <c r="B338" s="74" t="s">
        <v>725</v>
      </c>
      <c r="C338" s="75" t="s">
        <v>22</v>
      </c>
      <c r="D338" s="75" t="s">
        <v>23</v>
      </c>
      <c r="E338" s="75" t="s">
        <v>24</v>
      </c>
      <c r="F338" s="76" t="s">
        <v>155</v>
      </c>
      <c r="G338" s="77">
        <v>42</v>
      </c>
      <c r="H338" s="73" t="s">
        <v>710</v>
      </c>
    </row>
    <row r="339" spans="1:8" ht="12.75">
      <c r="A339" s="73" t="s">
        <v>728</v>
      </c>
      <c r="B339" s="74" t="s">
        <v>727</v>
      </c>
      <c r="C339" s="75" t="s">
        <v>22</v>
      </c>
      <c r="D339" s="75" t="s">
        <v>23</v>
      </c>
      <c r="E339" s="75" t="s">
        <v>24</v>
      </c>
      <c r="F339" s="76" t="s">
        <v>49</v>
      </c>
      <c r="G339" s="77">
        <v>35</v>
      </c>
      <c r="H339" s="73" t="s">
        <v>710</v>
      </c>
    </row>
    <row r="340" spans="1:8" ht="12.75">
      <c r="A340" s="73" t="s">
        <v>730</v>
      </c>
      <c r="B340" s="74" t="s">
        <v>729</v>
      </c>
      <c r="C340" s="75" t="s">
        <v>22</v>
      </c>
      <c r="D340" s="75" t="s">
        <v>29</v>
      </c>
      <c r="E340" s="75" t="s">
        <v>24</v>
      </c>
      <c r="F340" s="76" t="s">
        <v>335</v>
      </c>
      <c r="G340" s="77">
        <v>35</v>
      </c>
      <c r="H340" s="73" t="s">
        <v>710</v>
      </c>
    </row>
    <row r="341" spans="1:8" ht="12.75">
      <c r="A341" s="73" t="s">
        <v>732</v>
      </c>
      <c r="B341" s="74" t="s">
        <v>731</v>
      </c>
      <c r="C341" s="75" t="s">
        <v>22</v>
      </c>
      <c r="D341" s="75" t="s">
        <v>42</v>
      </c>
      <c r="E341" s="75" t="s">
        <v>24</v>
      </c>
      <c r="F341" s="76" t="s">
        <v>155</v>
      </c>
      <c r="G341" s="77">
        <v>42</v>
      </c>
      <c r="H341" s="73" t="s">
        <v>710</v>
      </c>
    </row>
    <row r="342" spans="1:8" ht="12.75">
      <c r="A342" s="73" t="s">
        <v>734</v>
      </c>
      <c r="B342" s="74" t="s">
        <v>733</v>
      </c>
      <c r="C342" s="75" t="s">
        <v>22</v>
      </c>
      <c r="D342" s="75" t="s">
        <v>29</v>
      </c>
      <c r="E342" s="75" t="s">
        <v>24</v>
      </c>
      <c r="F342" s="76" t="s">
        <v>107</v>
      </c>
      <c r="G342" s="77">
        <v>37</v>
      </c>
      <c r="H342" s="73" t="s">
        <v>710</v>
      </c>
    </row>
    <row r="343" spans="1:8" ht="12.75">
      <c r="A343" s="73" t="s">
        <v>736</v>
      </c>
      <c r="B343" s="74" t="s">
        <v>735</v>
      </c>
      <c r="C343" s="75" t="s">
        <v>22</v>
      </c>
      <c r="D343" s="75" t="s">
        <v>42</v>
      </c>
      <c r="E343" s="75" t="s">
        <v>24</v>
      </c>
      <c r="F343" s="76" t="s">
        <v>292</v>
      </c>
      <c r="G343" s="77">
        <v>46</v>
      </c>
      <c r="H343" s="73" t="s">
        <v>710</v>
      </c>
    </row>
    <row r="344" spans="1:8" ht="12.75">
      <c r="A344" s="73" t="s">
        <v>1119</v>
      </c>
      <c r="B344" s="74" t="s">
        <v>1120</v>
      </c>
      <c r="C344" s="75" t="s">
        <v>22</v>
      </c>
      <c r="D344" s="75" t="s">
        <v>29</v>
      </c>
      <c r="E344" s="75" t="s">
        <v>24</v>
      </c>
      <c r="F344" s="76" t="s">
        <v>38</v>
      </c>
      <c r="G344" s="77">
        <v>49</v>
      </c>
      <c r="H344" s="73" t="s">
        <v>710</v>
      </c>
    </row>
    <row r="345" spans="1:8" ht="12.75">
      <c r="A345" s="73" t="s">
        <v>738</v>
      </c>
      <c r="B345" s="74" t="s">
        <v>737</v>
      </c>
      <c r="C345" s="75" t="s">
        <v>22</v>
      </c>
      <c r="D345" s="75" t="s">
        <v>29</v>
      </c>
      <c r="E345" s="75" t="s">
        <v>24</v>
      </c>
      <c r="F345" s="76" t="s">
        <v>335</v>
      </c>
      <c r="G345" s="77">
        <v>35</v>
      </c>
      <c r="H345" s="73" t="s">
        <v>710</v>
      </c>
    </row>
    <row r="346" spans="1:8" ht="12.75">
      <c r="A346" s="73" t="s">
        <v>740</v>
      </c>
      <c r="B346" s="74" t="s">
        <v>739</v>
      </c>
      <c r="C346" s="75" t="s">
        <v>22</v>
      </c>
      <c r="D346" s="75" t="s">
        <v>29</v>
      </c>
      <c r="E346" s="75" t="s">
        <v>24</v>
      </c>
      <c r="F346" s="76" t="s">
        <v>278</v>
      </c>
      <c r="G346" s="77">
        <v>39</v>
      </c>
      <c r="H346" s="73" t="s">
        <v>710</v>
      </c>
    </row>
    <row r="347" spans="1:8" ht="12.75">
      <c r="A347" s="73" t="s">
        <v>1121</v>
      </c>
      <c r="B347" s="74" t="s">
        <v>1122</v>
      </c>
      <c r="C347" s="75" t="s">
        <v>24</v>
      </c>
      <c r="D347" s="75" t="s">
        <v>29</v>
      </c>
      <c r="E347" s="75" t="s">
        <v>24</v>
      </c>
      <c r="F347" s="76" t="s">
        <v>299</v>
      </c>
      <c r="G347" s="77">
        <v>33</v>
      </c>
      <c r="H347" s="73" t="s">
        <v>710</v>
      </c>
    </row>
    <row r="348" spans="1:8" ht="12.75">
      <c r="A348" s="73" t="s">
        <v>742</v>
      </c>
      <c r="B348" s="74" t="s">
        <v>741</v>
      </c>
      <c r="C348" s="75" t="s">
        <v>24</v>
      </c>
      <c r="D348" s="75" t="s">
        <v>33</v>
      </c>
      <c r="E348" s="75" t="s">
        <v>24</v>
      </c>
      <c r="F348" s="76" t="s">
        <v>215</v>
      </c>
      <c r="G348" s="77">
        <v>57</v>
      </c>
      <c r="H348" s="73" t="s">
        <v>710</v>
      </c>
    </row>
    <row r="349" spans="1:8" ht="12.75">
      <c r="A349" s="73" t="s">
        <v>744</v>
      </c>
      <c r="B349" s="74" t="s">
        <v>743</v>
      </c>
      <c r="C349" s="75" t="s">
        <v>24</v>
      </c>
      <c r="D349" s="75" t="s">
        <v>23</v>
      </c>
      <c r="E349" s="75" t="s">
        <v>1065</v>
      </c>
      <c r="F349" s="76" t="s">
        <v>104</v>
      </c>
      <c r="G349" s="77">
        <v>39</v>
      </c>
      <c r="H349" s="73" t="s">
        <v>710</v>
      </c>
    </row>
    <row r="350" spans="1:8" ht="12.75">
      <c r="A350" s="73" t="s">
        <v>746</v>
      </c>
      <c r="B350" s="74" t="s">
        <v>745</v>
      </c>
      <c r="C350" s="75" t="s">
        <v>22</v>
      </c>
      <c r="D350" s="75" t="s">
        <v>33</v>
      </c>
      <c r="E350" s="75" t="s">
        <v>1065</v>
      </c>
      <c r="F350" s="76" t="s">
        <v>101</v>
      </c>
      <c r="G350" s="77">
        <v>34</v>
      </c>
      <c r="H350" s="73" t="s">
        <v>710</v>
      </c>
    </row>
    <row r="351" spans="1:8" ht="12.75">
      <c r="A351" s="73" t="s">
        <v>748</v>
      </c>
      <c r="B351" s="74" t="s">
        <v>747</v>
      </c>
      <c r="C351" s="75" t="s">
        <v>24</v>
      </c>
      <c r="D351" s="75" t="s">
        <v>23</v>
      </c>
      <c r="E351" s="75" t="s">
        <v>24</v>
      </c>
      <c r="F351" s="76" t="s">
        <v>445</v>
      </c>
      <c r="G351" s="77">
        <v>53</v>
      </c>
      <c r="H351" s="73" t="s">
        <v>710</v>
      </c>
    </row>
    <row r="352" spans="1:8" ht="12.75">
      <c r="A352" s="73" t="s">
        <v>750</v>
      </c>
      <c r="B352" s="74" t="s">
        <v>749</v>
      </c>
      <c r="C352" s="75" t="s">
        <v>24</v>
      </c>
      <c r="D352" s="75" t="s">
        <v>23</v>
      </c>
      <c r="E352" s="75" t="s">
        <v>1065</v>
      </c>
      <c r="F352" s="76" t="s">
        <v>155</v>
      </c>
      <c r="G352" s="77">
        <v>42</v>
      </c>
      <c r="H352" s="73" t="s">
        <v>710</v>
      </c>
    </row>
    <row r="353" spans="1:8" ht="12.75">
      <c r="A353" s="73" t="s">
        <v>752</v>
      </c>
      <c r="B353" s="74" t="s">
        <v>751</v>
      </c>
      <c r="C353" s="75" t="s">
        <v>22</v>
      </c>
      <c r="D353" s="75" t="s">
        <v>229</v>
      </c>
      <c r="E353" s="75" t="s">
        <v>24</v>
      </c>
      <c r="F353" s="76" t="s">
        <v>104</v>
      </c>
      <c r="G353" s="77">
        <v>39</v>
      </c>
      <c r="H353" s="73" t="s">
        <v>753</v>
      </c>
    </row>
    <row r="354" spans="1:8" ht="12.75">
      <c r="A354" s="73" t="s">
        <v>755</v>
      </c>
      <c r="B354" s="74" t="s">
        <v>754</v>
      </c>
      <c r="C354" s="75" t="s">
        <v>22</v>
      </c>
      <c r="D354" s="75" t="s">
        <v>23</v>
      </c>
      <c r="E354" s="75" t="s">
        <v>24</v>
      </c>
      <c r="F354" s="76" t="s">
        <v>35</v>
      </c>
      <c r="G354" s="77">
        <v>21</v>
      </c>
      <c r="H354" s="73" t="s">
        <v>753</v>
      </c>
    </row>
    <row r="355" spans="1:8" ht="12.75">
      <c r="A355" s="73" t="s">
        <v>757</v>
      </c>
      <c r="B355" s="74" t="s">
        <v>756</v>
      </c>
      <c r="C355" s="75" t="s">
        <v>22</v>
      </c>
      <c r="D355" s="75" t="s">
        <v>29</v>
      </c>
      <c r="E355" s="75" t="s">
        <v>1065</v>
      </c>
      <c r="F355" s="76" t="s">
        <v>26</v>
      </c>
      <c r="G355" s="77">
        <v>31</v>
      </c>
      <c r="H355" s="73" t="s">
        <v>753</v>
      </c>
    </row>
    <row r="356" spans="1:8" ht="12.75">
      <c r="A356" s="73" t="s">
        <v>760</v>
      </c>
      <c r="B356" s="74" t="s">
        <v>759</v>
      </c>
      <c r="C356" s="75" t="s">
        <v>24</v>
      </c>
      <c r="D356" s="75" t="s">
        <v>229</v>
      </c>
      <c r="E356" s="75" t="s">
        <v>24</v>
      </c>
      <c r="F356" s="76" t="s">
        <v>192</v>
      </c>
      <c r="G356" s="77">
        <v>40</v>
      </c>
      <c r="H356" s="73" t="s">
        <v>753</v>
      </c>
    </row>
    <row r="357" spans="1:8" ht="12.75">
      <c r="A357" s="73" t="s">
        <v>762</v>
      </c>
      <c r="B357" s="74" t="s">
        <v>761</v>
      </c>
      <c r="C357" s="75" t="s">
        <v>24</v>
      </c>
      <c r="D357" s="75" t="s">
        <v>226</v>
      </c>
      <c r="E357" s="75" t="s">
        <v>24</v>
      </c>
      <c r="F357" s="76" t="s">
        <v>416</v>
      </c>
      <c r="G357" s="77">
        <v>58</v>
      </c>
      <c r="H357" s="73" t="s">
        <v>753</v>
      </c>
    </row>
    <row r="358" spans="1:8" ht="12.75">
      <c r="A358" s="73" t="s">
        <v>764</v>
      </c>
      <c r="B358" s="74" t="s">
        <v>763</v>
      </c>
      <c r="C358" s="75" t="s">
        <v>22</v>
      </c>
      <c r="D358" s="75" t="s">
        <v>29</v>
      </c>
      <c r="E358" s="75" t="s">
        <v>24</v>
      </c>
      <c r="F358" s="76" t="s">
        <v>130</v>
      </c>
      <c r="G358" s="77">
        <v>44</v>
      </c>
      <c r="H358" s="73" t="s">
        <v>753</v>
      </c>
    </row>
    <row r="359" spans="1:8" ht="12.75">
      <c r="A359" s="73" t="s">
        <v>766</v>
      </c>
      <c r="B359" s="74" t="s">
        <v>765</v>
      </c>
      <c r="C359" s="75" t="s">
        <v>22</v>
      </c>
      <c r="D359" s="75" t="s">
        <v>229</v>
      </c>
      <c r="E359" s="75" t="s">
        <v>24</v>
      </c>
      <c r="F359" s="76" t="s">
        <v>65</v>
      </c>
      <c r="G359" s="77">
        <v>28</v>
      </c>
      <c r="H359" s="73" t="s">
        <v>753</v>
      </c>
    </row>
    <row r="360" spans="1:8" ht="12.75">
      <c r="A360" s="73" t="s">
        <v>769</v>
      </c>
      <c r="B360" s="74" t="s">
        <v>768</v>
      </c>
      <c r="C360" s="75" t="s">
        <v>22</v>
      </c>
      <c r="D360" s="75" t="s">
        <v>29</v>
      </c>
      <c r="E360" s="75" t="s">
        <v>24</v>
      </c>
      <c r="F360" s="76" t="s">
        <v>98</v>
      </c>
      <c r="G360" s="77">
        <v>29</v>
      </c>
      <c r="H360" s="73" t="s">
        <v>753</v>
      </c>
    </row>
    <row r="361" spans="1:8" ht="12.75">
      <c r="A361" s="73" t="s">
        <v>771</v>
      </c>
      <c r="B361" s="74" t="s">
        <v>770</v>
      </c>
      <c r="C361" s="75" t="s">
        <v>24</v>
      </c>
      <c r="D361" s="75" t="s">
        <v>217</v>
      </c>
      <c r="E361" s="75" t="s">
        <v>24</v>
      </c>
      <c r="F361" s="76" t="s">
        <v>1091</v>
      </c>
      <c r="G361" s="77">
        <v>70</v>
      </c>
      <c r="H361" s="73" t="s">
        <v>753</v>
      </c>
    </row>
    <row r="362" spans="1:8" ht="12.75">
      <c r="A362" s="73" t="s">
        <v>774</v>
      </c>
      <c r="B362" s="74" t="s">
        <v>773</v>
      </c>
      <c r="C362" s="75" t="s">
        <v>22</v>
      </c>
      <c r="D362" s="75" t="s">
        <v>29</v>
      </c>
      <c r="E362" s="75" t="s">
        <v>24</v>
      </c>
      <c r="F362" s="76" t="s">
        <v>115</v>
      </c>
      <c r="G362" s="77">
        <v>30</v>
      </c>
      <c r="H362" s="73" t="s">
        <v>753</v>
      </c>
    </row>
    <row r="363" spans="1:8" ht="12.75">
      <c r="A363" s="73" t="s">
        <v>776</v>
      </c>
      <c r="B363" s="74" t="s">
        <v>775</v>
      </c>
      <c r="C363" s="75" t="s">
        <v>22</v>
      </c>
      <c r="D363" s="75" t="s">
        <v>23</v>
      </c>
      <c r="E363" s="75" t="s">
        <v>24</v>
      </c>
      <c r="F363" s="76" t="s">
        <v>68</v>
      </c>
      <c r="G363" s="77">
        <v>52</v>
      </c>
      <c r="H363" s="73" t="s">
        <v>753</v>
      </c>
    </row>
    <row r="364" spans="1:8" ht="12.75">
      <c r="A364" s="73" t="s">
        <v>778</v>
      </c>
      <c r="B364" s="74" t="s">
        <v>777</v>
      </c>
      <c r="C364" s="75" t="s">
        <v>24</v>
      </c>
      <c r="D364" s="75" t="s">
        <v>226</v>
      </c>
      <c r="E364" s="75" t="s">
        <v>24</v>
      </c>
      <c r="F364" s="76" t="s">
        <v>68</v>
      </c>
      <c r="G364" s="77">
        <v>52</v>
      </c>
      <c r="H364" s="73" t="s">
        <v>753</v>
      </c>
    </row>
    <row r="365" spans="1:8" ht="12.75">
      <c r="A365" s="73" t="s">
        <v>780</v>
      </c>
      <c r="B365" s="74" t="s">
        <v>779</v>
      </c>
      <c r="C365" s="75" t="s">
        <v>24</v>
      </c>
      <c r="D365" s="75" t="s">
        <v>217</v>
      </c>
      <c r="E365" s="75" t="s">
        <v>24</v>
      </c>
      <c r="F365" s="76" t="s">
        <v>244</v>
      </c>
      <c r="G365" s="77">
        <v>66</v>
      </c>
      <c r="H365" s="73" t="s">
        <v>753</v>
      </c>
    </row>
    <row r="366" spans="1:8" ht="12.75">
      <c r="A366" s="73" t="s">
        <v>782</v>
      </c>
      <c r="B366" s="74" t="s">
        <v>781</v>
      </c>
      <c r="C366" s="75" t="s">
        <v>22</v>
      </c>
      <c r="D366" s="75" t="s">
        <v>226</v>
      </c>
      <c r="E366" s="75" t="s">
        <v>24</v>
      </c>
      <c r="F366" s="76" t="s">
        <v>86</v>
      </c>
      <c r="G366" s="77">
        <v>42</v>
      </c>
      <c r="H366" s="73" t="s">
        <v>753</v>
      </c>
    </row>
    <row r="367" spans="1:8" ht="12.75">
      <c r="A367" s="73" t="s">
        <v>784</v>
      </c>
      <c r="B367" s="74" t="s">
        <v>783</v>
      </c>
      <c r="C367" s="75" t="s">
        <v>24</v>
      </c>
      <c r="D367" s="75" t="s">
        <v>29</v>
      </c>
      <c r="E367" s="75" t="s">
        <v>24</v>
      </c>
      <c r="F367" s="76" t="s">
        <v>500</v>
      </c>
      <c r="G367" s="77">
        <v>64</v>
      </c>
      <c r="H367" s="73" t="s">
        <v>753</v>
      </c>
    </row>
    <row r="368" spans="1:8" ht="12.75">
      <c r="A368" s="73" t="s">
        <v>786</v>
      </c>
      <c r="B368" s="74" t="s">
        <v>785</v>
      </c>
      <c r="C368" s="75" t="s">
        <v>22</v>
      </c>
      <c r="D368" s="75" t="s">
        <v>23</v>
      </c>
      <c r="E368" s="75" t="s">
        <v>24</v>
      </c>
      <c r="F368" s="76" t="s">
        <v>35</v>
      </c>
      <c r="G368" s="77">
        <v>21</v>
      </c>
      <c r="H368" s="73" t="s">
        <v>753</v>
      </c>
    </row>
    <row r="369" spans="1:8" ht="12.75">
      <c r="A369" s="73" t="s">
        <v>789</v>
      </c>
      <c r="B369" s="74" t="s">
        <v>788</v>
      </c>
      <c r="C369" s="75" t="s">
        <v>24</v>
      </c>
      <c r="D369" s="75" t="s">
        <v>29</v>
      </c>
      <c r="E369" s="75" t="s">
        <v>24</v>
      </c>
      <c r="F369" s="76" t="s">
        <v>86</v>
      </c>
      <c r="G369" s="77">
        <v>42</v>
      </c>
      <c r="H369" s="73" t="s">
        <v>753</v>
      </c>
    </row>
    <row r="370" spans="1:8" ht="12.75">
      <c r="A370" s="73" t="s">
        <v>791</v>
      </c>
      <c r="B370" s="74" t="s">
        <v>790</v>
      </c>
      <c r="C370" s="75" t="s">
        <v>22</v>
      </c>
      <c r="D370" s="75" t="s">
        <v>29</v>
      </c>
      <c r="E370" s="75" t="s">
        <v>24</v>
      </c>
      <c r="F370" s="76" t="s">
        <v>35</v>
      </c>
      <c r="G370" s="77">
        <v>21</v>
      </c>
      <c r="H370" s="73" t="s">
        <v>753</v>
      </c>
    </row>
    <row r="371" spans="1:8" ht="12.75">
      <c r="A371" s="73" t="s">
        <v>793</v>
      </c>
      <c r="B371" s="74" t="s">
        <v>792</v>
      </c>
      <c r="C371" s="75" t="s">
        <v>22</v>
      </c>
      <c r="D371" s="75" t="s">
        <v>23</v>
      </c>
      <c r="E371" s="75" t="s">
        <v>24</v>
      </c>
      <c r="F371" s="76" t="s">
        <v>35</v>
      </c>
      <c r="G371" s="77">
        <v>21</v>
      </c>
      <c r="H371" s="73" t="s">
        <v>753</v>
      </c>
    </row>
    <row r="372" spans="1:8" ht="12.75">
      <c r="A372" s="73" t="s">
        <v>795</v>
      </c>
      <c r="B372" s="74" t="s">
        <v>794</v>
      </c>
      <c r="C372" s="75" t="s">
        <v>22</v>
      </c>
      <c r="D372" s="75" t="s">
        <v>229</v>
      </c>
      <c r="E372" s="75" t="s">
        <v>24</v>
      </c>
      <c r="F372" s="76" t="s">
        <v>122</v>
      </c>
      <c r="G372" s="77">
        <v>28</v>
      </c>
      <c r="H372" s="73" t="s">
        <v>753</v>
      </c>
    </row>
    <row r="373" spans="1:8" ht="12.75">
      <c r="A373" s="73" t="s">
        <v>797</v>
      </c>
      <c r="B373" s="74" t="s">
        <v>796</v>
      </c>
      <c r="C373" s="75" t="s">
        <v>22</v>
      </c>
      <c r="D373" s="75" t="s">
        <v>226</v>
      </c>
      <c r="E373" s="75" t="s">
        <v>24</v>
      </c>
      <c r="F373" s="76" t="s">
        <v>86</v>
      </c>
      <c r="G373" s="77">
        <v>42</v>
      </c>
      <c r="H373" s="73" t="s">
        <v>753</v>
      </c>
    </row>
    <row r="374" spans="1:8" ht="12.75">
      <c r="A374" s="73" t="s">
        <v>799</v>
      </c>
      <c r="B374" s="74" t="s">
        <v>798</v>
      </c>
      <c r="C374" s="75" t="s">
        <v>24</v>
      </c>
      <c r="D374" s="75" t="s">
        <v>217</v>
      </c>
      <c r="E374" s="75" t="s">
        <v>24</v>
      </c>
      <c r="F374" s="76" t="s">
        <v>244</v>
      </c>
      <c r="G374" s="77">
        <v>66</v>
      </c>
      <c r="H374" s="73" t="s">
        <v>753</v>
      </c>
    </row>
    <row r="375" spans="1:8" ht="12.75">
      <c r="A375" s="73" t="s">
        <v>801</v>
      </c>
      <c r="B375" s="74" t="s">
        <v>800</v>
      </c>
      <c r="C375" s="75" t="s">
        <v>22</v>
      </c>
      <c r="D375" s="75" t="s">
        <v>226</v>
      </c>
      <c r="E375" s="75" t="s">
        <v>24</v>
      </c>
      <c r="F375" s="76" t="s">
        <v>86</v>
      </c>
      <c r="G375" s="77">
        <v>42</v>
      </c>
      <c r="H375" s="73" t="s">
        <v>753</v>
      </c>
    </row>
    <row r="376" spans="1:8" ht="12.75">
      <c r="A376" s="73" t="s">
        <v>803</v>
      </c>
      <c r="B376" s="74" t="s">
        <v>802</v>
      </c>
      <c r="C376" s="75" t="s">
        <v>22</v>
      </c>
      <c r="D376" s="75" t="s">
        <v>33</v>
      </c>
      <c r="E376" s="75" t="s">
        <v>24</v>
      </c>
      <c r="F376" s="76" t="s">
        <v>167</v>
      </c>
      <c r="G376" s="77">
        <v>56</v>
      </c>
      <c r="H376" s="73" t="s">
        <v>753</v>
      </c>
    </row>
    <row r="377" spans="1:8" ht="12.75">
      <c r="A377" s="73" t="s">
        <v>805</v>
      </c>
      <c r="B377" s="74" t="s">
        <v>804</v>
      </c>
      <c r="C377" s="75" t="s">
        <v>22</v>
      </c>
      <c r="D377" s="75" t="s">
        <v>29</v>
      </c>
      <c r="E377" s="75" t="s">
        <v>24</v>
      </c>
      <c r="F377" s="76" t="s">
        <v>68</v>
      </c>
      <c r="G377" s="77">
        <v>52</v>
      </c>
      <c r="H377" s="73" t="s">
        <v>753</v>
      </c>
    </row>
    <row r="378" spans="1:8" ht="12.75">
      <c r="A378" s="73" t="s">
        <v>807</v>
      </c>
      <c r="B378" s="74" t="s">
        <v>806</v>
      </c>
      <c r="C378" s="75" t="s">
        <v>22</v>
      </c>
      <c r="D378" s="75" t="s">
        <v>42</v>
      </c>
      <c r="E378" s="75" t="s">
        <v>1065</v>
      </c>
      <c r="F378" s="76" t="s">
        <v>203</v>
      </c>
      <c r="G378" s="77">
        <v>38</v>
      </c>
      <c r="H378" s="73" t="s">
        <v>753</v>
      </c>
    </row>
    <row r="379" spans="1:8" ht="12.75">
      <c r="A379" s="73" t="s">
        <v>809</v>
      </c>
      <c r="B379" s="74" t="s">
        <v>808</v>
      </c>
      <c r="C379" s="75" t="s">
        <v>24</v>
      </c>
      <c r="D379" s="75" t="s">
        <v>42</v>
      </c>
      <c r="E379" s="75" t="s">
        <v>1065</v>
      </c>
      <c r="F379" s="76" t="s">
        <v>179</v>
      </c>
      <c r="G379" s="77">
        <v>47</v>
      </c>
      <c r="H379" s="73" t="s">
        <v>753</v>
      </c>
    </row>
    <row r="380" spans="1:8" ht="12.75">
      <c r="A380" s="73" t="s">
        <v>811</v>
      </c>
      <c r="B380" s="74" t="s">
        <v>810</v>
      </c>
      <c r="C380" s="75" t="s">
        <v>22</v>
      </c>
      <c r="D380" s="75" t="s">
        <v>42</v>
      </c>
      <c r="E380" s="75" t="s">
        <v>24</v>
      </c>
      <c r="F380" s="76" t="s">
        <v>35</v>
      </c>
      <c r="G380" s="77">
        <v>21</v>
      </c>
      <c r="H380" s="73" t="s">
        <v>753</v>
      </c>
    </row>
    <row r="381" spans="1:8" ht="12.75">
      <c r="A381" s="73" t="s">
        <v>813</v>
      </c>
      <c r="B381" s="74" t="s">
        <v>812</v>
      </c>
      <c r="C381" s="75" t="s">
        <v>22</v>
      </c>
      <c r="D381" s="75" t="s">
        <v>286</v>
      </c>
      <c r="E381" s="75" t="s">
        <v>24</v>
      </c>
      <c r="F381" s="76" t="s">
        <v>35</v>
      </c>
      <c r="G381" s="77">
        <v>21</v>
      </c>
      <c r="H381" s="73" t="s">
        <v>753</v>
      </c>
    </row>
    <row r="382" spans="1:8" ht="12.75">
      <c r="A382" s="73" t="s">
        <v>815</v>
      </c>
      <c r="B382" s="74" t="s">
        <v>814</v>
      </c>
      <c r="C382" s="75" t="s">
        <v>24</v>
      </c>
      <c r="D382" s="75" t="s">
        <v>29</v>
      </c>
      <c r="E382" s="75" t="s">
        <v>24</v>
      </c>
      <c r="F382" s="76" t="s">
        <v>133</v>
      </c>
      <c r="G382" s="77">
        <v>32</v>
      </c>
      <c r="H382" s="73" t="s">
        <v>753</v>
      </c>
    </row>
    <row r="383" spans="1:8" ht="12.75">
      <c r="A383" s="73" t="s">
        <v>817</v>
      </c>
      <c r="B383" s="74" t="s">
        <v>816</v>
      </c>
      <c r="C383" s="75" t="s">
        <v>22</v>
      </c>
      <c r="D383" s="75" t="s">
        <v>29</v>
      </c>
      <c r="E383" s="75" t="s">
        <v>24</v>
      </c>
      <c r="F383" s="76" t="s">
        <v>31</v>
      </c>
      <c r="G383" s="77">
        <v>36</v>
      </c>
      <c r="H383" s="73" t="s">
        <v>753</v>
      </c>
    </row>
    <row r="384" spans="1:8" ht="12.75">
      <c r="A384" s="73" t="s">
        <v>819</v>
      </c>
      <c r="B384" s="74" t="s">
        <v>818</v>
      </c>
      <c r="C384" s="75" t="s">
        <v>22</v>
      </c>
      <c r="D384" s="75" t="s">
        <v>33</v>
      </c>
      <c r="E384" s="75" t="s">
        <v>24</v>
      </c>
      <c r="F384" s="76" t="s">
        <v>104</v>
      </c>
      <c r="G384" s="77">
        <v>39</v>
      </c>
      <c r="H384" s="73" t="s">
        <v>753</v>
      </c>
    </row>
    <row r="385" spans="1:8" ht="12.75">
      <c r="A385" s="73" t="s">
        <v>821</v>
      </c>
      <c r="B385" s="74" t="s">
        <v>820</v>
      </c>
      <c r="C385" s="75" t="s">
        <v>22</v>
      </c>
      <c r="D385" s="75" t="s">
        <v>29</v>
      </c>
      <c r="E385" s="75" t="s">
        <v>24</v>
      </c>
      <c r="F385" s="76" t="s">
        <v>299</v>
      </c>
      <c r="G385" s="77">
        <v>33</v>
      </c>
      <c r="H385" s="73" t="s">
        <v>753</v>
      </c>
    </row>
    <row r="386" spans="1:8" ht="12.75">
      <c r="A386" s="73" t="s">
        <v>823</v>
      </c>
      <c r="B386" s="74" t="s">
        <v>822</v>
      </c>
      <c r="C386" s="75" t="s">
        <v>22</v>
      </c>
      <c r="D386" s="75" t="s">
        <v>183</v>
      </c>
      <c r="E386" s="75" t="s">
        <v>24</v>
      </c>
      <c r="F386" s="76" t="s">
        <v>65</v>
      </c>
      <c r="G386" s="77">
        <v>28</v>
      </c>
      <c r="H386" s="73" t="s">
        <v>753</v>
      </c>
    </row>
    <row r="387" spans="1:8" ht="12.75">
      <c r="A387" s="73" t="s">
        <v>825</v>
      </c>
      <c r="B387" s="74" t="s">
        <v>824</v>
      </c>
      <c r="C387" s="75" t="s">
        <v>22</v>
      </c>
      <c r="D387" s="75" t="s">
        <v>42</v>
      </c>
      <c r="E387" s="75" t="s">
        <v>24</v>
      </c>
      <c r="F387" s="76" t="s">
        <v>59</v>
      </c>
      <c r="G387" s="77">
        <v>37</v>
      </c>
      <c r="H387" s="73" t="s">
        <v>753</v>
      </c>
    </row>
    <row r="388" spans="1:8" ht="12.75">
      <c r="A388" s="73" t="s">
        <v>827</v>
      </c>
      <c r="B388" s="74" t="s">
        <v>826</v>
      </c>
      <c r="C388" s="75" t="s">
        <v>22</v>
      </c>
      <c r="D388" s="75" t="s">
        <v>29</v>
      </c>
      <c r="E388" s="75" t="s">
        <v>24</v>
      </c>
      <c r="F388" s="76" t="s">
        <v>346</v>
      </c>
      <c r="G388" s="77">
        <v>62</v>
      </c>
      <c r="H388" s="73" t="s">
        <v>753</v>
      </c>
    </row>
    <row r="389" spans="1:8" ht="12.75">
      <c r="A389" s="73" t="s">
        <v>829</v>
      </c>
      <c r="B389" s="74" t="s">
        <v>828</v>
      </c>
      <c r="C389" s="75" t="s">
        <v>22</v>
      </c>
      <c r="D389" s="75" t="s">
        <v>33</v>
      </c>
      <c r="E389" s="75" t="s">
        <v>24</v>
      </c>
      <c r="F389" s="76" t="s">
        <v>185</v>
      </c>
      <c r="G389" s="77">
        <v>49</v>
      </c>
      <c r="H389" s="73" t="s">
        <v>753</v>
      </c>
    </row>
    <row r="390" spans="1:8" ht="12.75">
      <c r="A390" s="73" t="s">
        <v>831</v>
      </c>
      <c r="B390" s="74" t="s">
        <v>830</v>
      </c>
      <c r="C390" s="75" t="s">
        <v>22</v>
      </c>
      <c r="D390" s="75" t="s">
        <v>229</v>
      </c>
      <c r="E390" s="75" t="s">
        <v>24</v>
      </c>
      <c r="F390" s="76" t="s">
        <v>122</v>
      </c>
      <c r="G390" s="77">
        <v>28</v>
      </c>
      <c r="H390" s="73" t="s">
        <v>753</v>
      </c>
    </row>
    <row r="391" spans="1:8" ht="12.75">
      <c r="A391" s="73" t="s">
        <v>833</v>
      </c>
      <c r="B391" s="74" t="s">
        <v>832</v>
      </c>
      <c r="C391" s="75" t="s">
        <v>24</v>
      </c>
      <c r="D391" s="75" t="s">
        <v>33</v>
      </c>
      <c r="E391" s="75" t="s">
        <v>24</v>
      </c>
      <c r="F391" s="76" t="s">
        <v>192</v>
      </c>
      <c r="G391" s="77">
        <v>40</v>
      </c>
      <c r="H391" s="73" t="s">
        <v>753</v>
      </c>
    </row>
    <row r="392" spans="1:8" ht="12.75">
      <c r="A392" s="73" t="s">
        <v>835</v>
      </c>
      <c r="B392" s="74" t="s">
        <v>834</v>
      </c>
      <c r="C392" s="75" t="s">
        <v>22</v>
      </c>
      <c r="D392" s="75" t="s">
        <v>29</v>
      </c>
      <c r="E392" s="75" t="s">
        <v>24</v>
      </c>
      <c r="F392" s="76" t="s">
        <v>152</v>
      </c>
      <c r="G392" s="77">
        <v>32</v>
      </c>
      <c r="H392" s="73" t="s">
        <v>753</v>
      </c>
    </row>
    <row r="393" spans="1:8" ht="12.75">
      <c r="A393" s="73" t="s">
        <v>837</v>
      </c>
      <c r="B393" s="74" t="s">
        <v>836</v>
      </c>
      <c r="C393" s="75" t="s">
        <v>22</v>
      </c>
      <c r="D393" s="75" t="s">
        <v>217</v>
      </c>
      <c r="E393" s="75" t="s">
        <v>24</v>
      </c>
      <c r="F393" s="76" t="s">
        <v>317</v>
      </c>
      <c r="G393" s="77">
        <v>80</v>
      </c>
      <c r="H393" s="73" t="s">
        <v>753</v>
      </c>
    </row>
    <row r="394" spans="1:8" ht="12.75">
      <c r="A394" s="73" t="s">
        <v>839</v>
      </c>
      <c r="B394" s="74" t="s">
        <v>838</v>
      </c>
      <c r="C394" s="75" t="s">
        <v>22</v>
      </c>
      <c r="D394" s="75" t="s">
        <v>226</v>
      </c>
      <c r="E394" s="75" t="s">
        <v>24</v>
      </c>
      <c r="F394" s="76" t="s">
        <v>292</v>
      </c>
      <c r="G394" s="77">
        <v>46</v>
      </c>
      <c r="H394" s="73" t="s">
        <v>753</v>
      </c>
    </row>
    <row r="395" spans="1:8" ht="12.75">
      <c r="A395" s="73" t="s">
        <v>841</v>
      </c>
      <c r="B395" s="74" t="s">
        <v>840</v>
      </c>
      <c r="C395" s="75" t="s">
        <v>22</v>
      </c>
      <c r="D395" s="75" t="s">
        <v>33</v>
      </c>
      <c r="E395" s="75" t="s">
        <v>1065</v>
      </c>
      <c r="F395" s="76" t="s">
        <v>52</v>
      </c>
      <c r="G395" s="77">
        <v>45</v>
      </c>
      <c r="H395" s="73" t="s">
        <v>753</v>
      </c>
    </row>
    <row r="396" spans="1:8" ht="12.75">
      <c r="A396" s="73" t="s">
        <v>843</v>
      </c>
      <c r="B396" s="74" t="s">
        <v>842</v>
      </c>
      <c r="C396" s="75" t="s">
        <v>22</v>
      </c>
      <c r="D396" s="75" t="s">
        <v>42</v>
      </c>
      <c r="E396" s="75" t="s">
        <v>24</v>
      </c>
      <c r="F396" s="76" t="s">
        <v>80</v>
      </c>
      <c r="G396" s="77">
        <v>41</v>
      </c>
      <c r="H396" s="73" t="s">
        <v>753</v>
      </c>
    </row>
    <row r="397" spans="1:8" ht="12.75">
      <c r="A397" s="73" t="s">
        <v>845</v>
      </c>
      <c r="B397" s="74" t="s">
        <v>844</v>
      </c>
      <c r="C397" s="75" t="s">
        <v>22</v>
      </c>
      <c r="D397" s="75" t="s">
        <v>42</v>
      </c>
      <c r="E397" s="75" t="s">
        <v>24</v>
      </c>
      <c r="F397" s="76" t="s">
        <v>86</v>
      </c>
      <c r="G397" s="77">
        <v>42</v>
      </c>
      <c r="H397" s="73" t="s">
        <v>753</v>
      </c>
    </row>
    <row r="398" spans="1:8" ht="12.75">
      <c r="A398" s="73" t="s">
        <v>847</v>
      </c>
      <c r="B398" s="74" t="s">
        <v>846</v>
      </c>
      <c r="C398" s="75" t="s">
        <v>22</v>
      </c>
      <c r="D398" s="75" t="s">
        <v>29</v>
      </c>
      <c r="E398" s="75" t="s">
        <v>24</v>
      </c>
      <c r="F398" s="76" t="s">
        <v>107</v>
      </c>
      <c r="G398" s="77">
        <v>37</v>
      </c>
      <c r="H398" s="73" t="s">
        <v>753</v>
      </c>
    </row>
    <row r="399" spans="1:8" ht="12.75">
      <c r="A399" s="73" t="s">
        <v>849</v>
      </c>
      <c r="B399" s="74" t="s">
        <v>848</v>
      </c>
      <c r="C399" s="75" t="s">
        <v>24</v>
      </c>
      <c r="D399" s="75" t="s">
        <v>23</v>
      </c>
      <c r="E399" s="75" t="s">
        <v>24</v>
      </c>
      <c r="F399" s="76" t="s">
        <v>192</v>
      </c>
      <c r="G399" s="77">
        <v>40</v>
      </c>
      <c r="H399" s="73" t="s">
        <v>850</v>
      </c>
    </row>
    <row r="400" spans="1:8" ht="12.75">
      <c r="A400" s="73" t="s">
        <v>1123</v>
      </c>
      <c r="B400" s="74" t="s">
        <v>1124</v>
      </c>
      <c r="C400" s="75" t="s">
        <v>24</v>
      </c>
      <c r="D400" s="75" t="s">
        <v>29</v>
      </c>
      <c r="E400" s="75" t="s">
        <v>24</v>
      </c>
      <c r="F400" s="76" t="s">
        <v>68</v>
      </c>
      <c r="G400" s="77">
        <v>52</v>
      </c>
      <c r="H400" s="73" t="s">
        <v>850</v>
      </c>
    </row>
    <row r="401" spans="1:8" ht="12.75">
      <c r="A401" s="73" t="s">
        <v>852</v>
      </c>
      <c r="B401" s="74" t="s">
        <v>851</v>
      </c>
      <c r="C401" s="75" t="s">
        <v>22</v>
      </c>
      <c r="D401" s="75" t="s">
        <v>23</v>
      </c>
      <c r="E401" s="75" t="s">
        <v>24</v>
      </c>
      <c r="F401" s="76" t="s">
        <v>98</v>
      </c>
      <c r="G401" s="77">
        <v>29</v>
      </c>
      <c r="H401" s="73" t="s">
        <v>850</v>
      </c>
    </row>
    <row r="402" spans="1:8" ht="12.75">
      <c r="A402" s="73" t="s">
        <v>854</v>
      </c>
      <c r="B402" s="74" t="s">
        <v>853</v>
      </c>
      <c r="C402" s="75" t="s">
        <v>22</v>
      </c>
      <c r="D402" s="75" t="s">
        <v>33</v>
      </c>
      <c r="E402" s="75" t="s">
        <v>24</v>
      </c>
      <c r="F402" s="76" t="s">
        <v>89</v>
      </c>
      <c r="G402" s="77">
        <v>44</v>
      </c>
      <c r="H402" s="73" t="s">
        <v>850</v>
      </c>
    </row>
    <row r="403" spans="1:8" ht="12.75">
      <c r="A403" s="73" t="s">
        <v>856</v>
      </c>
      <c r="B403" s="74" t="s">
        <v>855</v>
      </c>
      <c r="C403" s="75" t="s">
        <v>22</v>
      </c>
      <c r="D403" s="75" t="s">
        <v>42</v>
      </c>
      <c r="E403" s="75" t="s">
        <v>1065</v>
      </c>
      <c r="F403" s="76" t="s">
        <v>705</v>
      </c>
      <c r="G403" s="77">
        <v>54</v>
      </c>
      <c r="H403" s="73" t="s">
        <v>850</v>
      </c>
    </row>
    <row r="404" spans="1:8" ht="12.75">
      <c r="A404" s="73" t="s">
        <v>858</v>
      </c>
      <c r="B404" s="74" t="s">
        <v>857</v>
      </c>
      <c r="C404" s="75" t="s">
        <v>22</v>
      </c>
      <c r="D404" s="75" t="s">
        <v>23</v>
      </c>
      <c r="E404" s="75" t="s">
        <v>1065</v>
      </c>
      <c r="F404" s="76" t="s">
        <v>52</v>
      </c>
      <c r="G404" s="77">
        <v>45</v>
      </c>
      <c r="H404" s="73" t="s">
        <v>850</v>
      </c>
    </row>
    <row r="405" spans="1:8" ht="12.75">
      <c r="A405" s="73" t="s">
        <v>1125</v>
      </c>
      <c r="B405" s="74" t="s">
        <v>1126</v>
      </c>
      <c r="C405" s="75" t="s">
        <v>22</v>
      </c>
      <c r="D405" s="75" t="s">
        <v>29</v>
      </c>
      <c r="E405" s="75" t="s">
        <v>1065</v>
      </c>
      <c r="F405" s="76" t="s">
        <v>235</v>
      </c>
      <c r="G405" s="77">
        <v>43</v>
      </c>
      <c r="H405" s="73" t="s">
        <v>850</v>
      </c>
    </row>
    <row r="406" spans="1:8" ht="12.75">
      <c r="A406" s="73" t="s">
        <v>1127</v>
      </c>
      <c r="B406" s="74" t="s">
        <v>1128</v>
      </c>
      <c r="C406" s="75" t="s">
        <v>22</v>
      </c>
      <c r="D406" s="75" t="s">
        <v>29</v>
      </c>
      <c r="E406" s="75" t="s">
        <v>1065</v>
      </c>
      <c r="F406" s="76" t="s">
        <v>609</v>
      </c>
      <c r="G406" s="77">
        <v>58</v>
      </c>
      <c r="H406" s="73" t="s">
        <v>850</v>
      </c>
    </row>
    <row r="407" spans="1:8" ht="12.75">
      <c r="A407" s="73" t="s">
        <v>860</v>
      </c>
      <c r="B407" s="74" t="s">
        <v>859</v>
      </c>
      <c r="C407" s="75" t="s">
        <v>22</v>
      </c>
      <c r="D407" s="75" t="s">
        <v>42</v>
      </c>
      <c r="E407" s="75" t="s">
        <v>1065</v>
      </c>
      <c r="F407" s="76" t="s">
        <v>104</v>
      </c>
      <c r="G407" s="77">
        <v>39</v>
      </c>
      <c r="H407" s="73" t="s">
        <v>850</v>
      </c>
    </row>
    <row r="408" spans="1:8" ht="12.75">
      <c r="A408" s="73" t="s">
        <v>1129</v>
      </c>
      <c r="B408" s="74" t="s">
        <v>1130</v>
      </c>
      <c r="C408" s="75" t="s">
        <v>22</v>
      </c>
      <c r="D408" s="75" t="s">
        <v>23</v>
      </c>
      <c r="E408" s="75" t="s">
        <v>1065</v>
      </c>
      <c r="F408" s="76" t="s">
        <v>86</v>
      </c>
      <c r="G408" s="77">
        <v>42</v>
      </c>
      <c r="H408" s="73" t="s">
        <v>850</v>
      </c>
    </row>
    <row r="409" spans="1:8" ht="12.75">
      <c r="A409" s="73" t="s">
        <v>862</v>
      </c>
      <c r="B409" s="74" t="s">
        <v>861</v>
      </c>
      <c r="C409" s="75" t="s">
        <v>22</v>
      </c>
      <c r="D409" s="75" t="s">
        <v>42</v>
      </c>
      <c r="E409" s="75" t="s">
        <v>1065</v>
      </c>
      <c r="F409" s="76" t="s">
        <v>167</v>
      </c>
      <c r="G409" s="77">
        <v>56</v>
      </c>
      <c r="H409" s="73" t="s">
        <v>850</v>
      </c>
    </row>
    <row r="410" spans="1:8" ht="12.75">
      <c r="A410" s="73" t="s">
        <v>864</v>
      </c>
      <c r="B410" s="74" t="s">
        <v>863</v>
      </c>
      <c r="C410" s="75" t="s">
        <v>22</v>
      </c>
      <c r="D410" s="75" t="s">
        <v>42</v>
      </c>
      <c r="E410" s="75" t="s">
        <v>1065</v>
      </c>
      <c r="F410" s="76" t="s">
        <v>122</v>
      </c>
      <c r="G410" s="77">
        <v>28</v>
      </c>
      <c r="H410" s="73" t="s">
        <v>850</v>
      </c>
    </row>
    <row r="411" spans="1:8" ht="12.75">
      <c r="A411" s="73" t="s">
        <v>1131</v>
      </c>
      <c r="B411" s="74" t="s">
        <v>1132</v>
      </c>
      <c r="C411" s="75" t="s">
        <v>22</v>
      </c>
      <c r="D411" s="75" t="s">
        <v>33</v>
      </c>
      <c r="E411" s="75" t="s">
        <v>24</v>
      </c>
      <c r="F411" s="76" t="s">
        <v>35</v>
      </c>
      <c r="G411" s="77">
        <v>21</v>
      </c>
      <c r="H411" s="73" t="s">
        <v>850</v>
      </c>
    </row>
    <row r="412" spans="1:8" ht="12.75">
      <c r="A412" s="73" t="s">
        <v>1133</v>
      </c>
      <c r="B412" s="74" t="s">
        <v>1134</v>
      </c>
      <c r="C412" s="75" t="s">
        <v>22</v>
      </c>
      <c r="D412" s="75" t="s">
        <v>42</v>
      </c>
      <c r="E412" s="75" t="s">
        <v>24</v>
      </c>
      <c r="F412" s="76" t="s">
        <v>101</v>
      </c>
      <c r="G412" s="77">
        <v>34</v>
      </c>
      <c r="H412" s="73" t="s">
        <v>850</v>
      </c>
    </row>
    <row r="413" spans="1:8" ht="12.75">
      <c r="A413" s="73" t="s">
        <v>866</v>
      </c>
      <c r="B413" s="74" t="s">
        <v>865</v>
      </c>
      <c r="C413" s="75" t="s">
        <v>24</v>
      </c>
      <c r="D413" s="75" t="s">
        <v>23</v>
      </c>
      <c r="E413" s="75" t="s">
        <v>24</v>
      </c>
      <c r="F413" s="76" t="s">
        <v>155</v>
      </c>
      <c r="G413" s="77">
        <v>42</v>
      </c>
      <c r="H413" s="73" t="s">
        <v>850</v>
      </c>
    </row>
    <row r="414" spans="1:8" ht="12.75">
      <c r="A414" s="73" t="s">
        <v>868</v>
      </c>
      <c r="B414" s="74" t="s">
        <v>867</v>
      </c>
      <c r="C414" s="75" t="s">
        <v>22</v>
      </c>
      <c r="D414" s="75" t="s">
        <v>23</v>
      </c>
      <c r="E414" s="75" t="s">
        <v>1065</v>
      </c>
      <c r="F414" s="76" t="s">
        <v>83</v>
      </c>
      <c r="G414" s="77">
        <v>51</v>
      </c>
      <c r="H414" s="73" t="s">
        <v>850</v>
      </c>
    </row>
    <row r="415" spans="1:8" ht="12.75">
      <c r="A415" s="73" t="s">
        <v>1135</v>
      </c>
      <c r="B415" s="74" t="s">
        <v>1136</v>
      </c>
      <c r="C415" s="75" t="s">
        <v>22</v>
      </c>
      <c r="D415" s="75" t="s">
        <v>29</v>
      </c>
      <c r="E415" s="75" t="s">
        <v>24</v>
      </c>
      <c r="F415" s="76" t="s">
        <v>35</v>
      </c>
      <c r="G415" s="77">
        <v>21</v>
      </c>
      <c r="H415" s="73" t="s">
        <v>850</v>
      </c>
    </row>
    <row r="416" spans="1:8" ht="12.75">
      <c r="A416" s="73" t="s">
        <v>870</v>
      </c>
      <c r="B416" s="74" t="s">
        <v>869</v>
      </c>
      <c r="C416" s="75" t="s">
        <v>22</v>
      </c>
      <c r="D416" s="75" t="s">
        <v>33</v>
      </c>
      <c r="E416" s="75" t="s">
        <v>24</v>
      </c>
      <c r="F416" s="76" t="s">
        <v>65</v>
      </c>
      <c r="G416" s="77">
        <v>28</v>
      </c>
      <c r="H416" s="73" t="s">
        <v>850</v>
      </c>
    </row>
    <row r="417" spans="1:8" ht="12.75">
      <c r="A417" s="73" t="s">
        <v>1137</v>
      </c>
      <c r="B417" s="74" t="s">
        <v>1138</v>
      </c>
      <c r="C417" s="75" t="s">
        <v>22</v>
      </c>
      <c r="D417" s="75" t="s">
        <v>29</v>
      </c>
      <c r="E417" s="75" t="s">
        <v>24</v>
      </c>
      <c r="F417" s="76" t="s">
        <v>244</v>
      </c>
      <c r="G417" s="77">
        <v>66</v>
      </c>
      <c r="H417" s="73" t="s">
        <v>850</v>
      </c>
    </row>
    <row r="418" spans="1:8" ht="12.75">
      <c r="A418" s="73" t="s">
        <v>872</v>
      </c>
      <c r="B418" s="74" t="s">
        <v>871</v>
      </c>
      <c r="C418" s="75" t="s">
        <v>22</v>
      </c>
      <c r="D418" s="75" t="s">
        <v>29</v>
      </c>
      <c r="E418" s="75" t="s">
        <v>1065</v>
      </c>
      <c r="F418" s="76" t="s">
        <v>107</v>
      </c>
      <c r="G418" s="77">
        <v>37</v>
      </c>
      <c r="H418" s="73" t="s">
        <v>850</v>
      </c>
    </row>
    <row r="419" spans="1:8" ht="12.75">
      <c r="A419" s="73" t="s">
        <v>874</v>
      </c>
      <c r="B419" s="74" t="s">
        <v>873</v>
      </c>
      <c r="C419" s="75" t="s">
        <v>24</v>
      </c>
      <c r="D419" s="75" t="s">
        <v>23</v>
      </c>
      <c r="E419" s="75" t="s">
        <v>1065</v>
      </c>
      <c r="F419" s="76" t="s">
        <v>179</v>
      </c>
      <c r="G419" s="77">
        <v>47</v>
      </c>
      <c r="H419" s="73" t="s">
        <v>850</v>
      </c>
    </row>
    <row r="420" spans="1:8" ht="12.75">
      <c r="A420" s="73" t="s">
        <v>876</v>
      </c>
      <c r="B420" s="74" t="s">
        <v>875</v>
      </c>
      <c r="C420" s="75" t="s">
        <v>24</v>
      </c>
      <c r="D420" s="75" t="s">
        <v>29</v>
      </c>
      <c r="E420" s="75" t="s">
        <v>24</v>
      </c>
      <c r="F420" s="76" t="s">
        <v>179</v>
      </c>
      <c r="G420" s="77">
        <v>47</v>
      </c>
      <c r="H420" s="73" t="s">
        <v>850</v>
      </c>
    </row>
    <row r="421" spans="1:8" ht="12.75">
      <c r="A421" s="73" t="s">
        <v>878</v>
      </c>
      <c r="B421" s="74" t="s">
        <v>877</v>
      </c>
      <c r="C421" s="75" t="s">
        <v>22</v>
      </c>
      <c r="D421" s="75" t="s">
        <v>42</v>
      </c>
      <c r="E421" s="75" t="s">
        <v>24</v>
      </c>
      <c r="F421" s="76" t="s">
        <v>104</v>
      </c>
      <c r="G421" s="77">
        <v>39</v>
      </c>
      <c r="H421" s="73" t="s">
        <v>850</v>
      </c>
    </row>
    <row r="422" spans="1:8" ht="12.75">
      <c r="A422" s="73" t="s">
        <v>880</v>
      </c>
      <c r="B422" s="74" t="s">
        <v>879</v>
      </c>
      <c r="C422" s="75" t="s">
        <v>22</v>
      </c>
      <c r="D422" s="75" t="s">
        <v>42</v>
      </c>
      <c r="E422" s="75" t="s">
        <v>1065</v>
      </c>
      <c r="F422" s="76" t="s">
        <v>152</v>
      </c>
      <c r="G422" s="77">
        <v>32</v>
      </c>
      <c r="H422" s="73" t="s">
        <v>850</v>
      </c>
    </row>
    <row r="423" spans="1:8" ht="12.75">
      <c r="A423" s="73" t="s">
        <v>882</v>
      </c>
      <c r="B423" s="74" t="s">
        <v>881</v>
      </c>
      <c r="C423" s="75" t="s">
        <v>24</v>
      </c>
      <c r="D423" s="75" t="s">
        <v>42</v>
      </c>
      <c r="E423" s="75" t="s">
        <v>1065</v>
      </c>
      <c r="F423" s="76" t="s">
        <v>185</v>
      </c>
      <c r="G423" s="77">
        <v>49</v>
      </c>
      <c r="H423" s="73" t="s">
        <v>850</v>
      </c>
    </row>
    <row r="424" spans="1:8" ht="12.75">
      <c r="A424" s="73" t="s">
        <v>1139</v>
      </c>
      <c r="B424" s="74" t="s">
        <v>1140</v>
      </c>
      <c r="C424" s="75" t="s">
        <v>22</v>
      </c>
      <c r="D424" s="75" t="s">
        <v>42</v>
      </c>
      <c r="E424" s="75" t="s">
        <v>24</v>
      </c>
      <c r="F424" s="76" t="s">
        <v>475</v>
      </c>
      <c r="G424" s="77">
        <v>55</v>
      </c>
      <c r="H424" s="73" t="s">
        <v>850</v>
      </c>
    </row>
    <row r="425" spans="1:8" ht="12.75">
      <c r="A425" s="73" t="s">
        <v>1141</v>
      </c>
      <c r="B425" s="74" t="s">
        <v>1142</v>
      </c>
      <c r="C425" s="75" t="s">
        <v>22</v>
      </c>
      <c r="D425" s="75" t="s">
        <v>29</v>
      </c>
      <c r="E425" s="75" t="s">
        <v>1065</v>
      </c>
      <c r="F425" s="76" t="s">
        <v>52</v>
      </c>
      <c r="G425" s="77">
        <v>45</v>
      </c>
      <c r="H425" s="73" t="s">
        <v>850</v>
      </c>
    </row>
    <row r="426" spans="1:8" ht="12.75">
      <c r="A426" s="73" t="s">
        <v>884</v>
      </c>
      <c r="B426" s="74" t="s">
        <v>883</v>
      </c>
      <c r="C426" s="75" t="s">
        <v>24</v>
      </c>
      <c r="D426" s="75" t="s">
        <v>42</v>
      </c>
      <c r="E426" s="75" t="s">
        <v>1065</v>
      </c>
      <c r="F426" s="76" t="s">
        <v>167</v>
      </c>
      <c r="G426" s="77">
        <v>56</v>
      </c>
      <c r="H426" s="73" t="s">
        <v>850</v>
      </c>
    </row>
    <row r="427" spans="1:8" ht="12.75">
      <c r="A427" s="73" t="s">
        <v>886</v>
      </c>
      <c r="B427" s="74" t="s">
        <v>885</v>
      </c>
      <c r="C427" s="75" t="s">
        <v>22</v>
      </c>
      <c r="D427" s="75" t="s">
        <v>42</v>
      </c>
      <c r="E427" s="75" t="s">
        <v>24</v>
      </c>
      <c r="F427" s="76" t="s">
        <v>122</v>
      </c>
      <c r="G427" s="77">
        <v>28</v>
      </c>
      <c r="H427" s="73" t="s">
        <v>850</v>
      </c>
    </row>
    <row r="428" spans="1:8" ht="12.75">
      <c r="A428" s="73" t="s">
        <v>888</v>
      </c>
      <c r="B428" s="74" t="s">
        <v>887</v>
      </c>
      <c r="C428" s="75" t="s">
        <v>22</v>
      </c>
      <c r="D428" s="75" t="s">
        <v>23</v>
      </c>
      <c r="E428" s="75" t="s">
        <v>1065</v>
      </c>
      <c r="F428" s="76" t="s">
        <v>122</v>
      </c>
      <c r="G428" s="77">
        <v>28</v>
      </c>
      <c r="H428" s="73" t="s">
        <v>850</v>
      </c>
    </row>
    <row r="429" spans="1:8" ht="12.75">
      <c r="A429" s="73" t="s">
        <v>890</v>
      </c>
      <c r="B429" s="74" t="s">
        <v>889</v>
      </c>
      <c r="C429" s="75" t="s">
        <v>22</v>
      </c>
      <c r="D429" s="75" t="s">
        <v>42</v>
      </c>
      <c r="E429" s="75" t="s">
        <v>24</v>
      </c>
      <c r="F429" s="76" t="s">
        <v>26</v>
      </c>
      <c r="G429" s="77">
        <v>31</v>
      </c>
      <c r="H429" s="73" t="s">
        <v>850</v>
      </c>
    </row>
    <row r="430" spans="1:8" ht="12.75">
      <c r="A430" s="73" t="s">
        <v>1143</v>
      </c>
      <c r="B430" s="74" t="s">
        <v>1144</v>
      </c>
      <c r="C430" s="75" t="s">
        <v>22</v>
      </c>
      <c r="D430" s="75" t="s">
        <v>42</v>
      </c>
      <c r="E430" s="75" t="s">
        <v>24</v>
      </c>
      <c r="F430" s="76" t="s">
        <v>445</v>
      </c>
      <c r="G430" s="77">
        <v>53</v>
      </c>
      <c r="H430" s="73" t="s">
        <v>850</v>
      </c>
    </row>
    <row r="431" spans="1:8" ht="12.75">
      <c r="A431" s="73" t="s">
        <v>892</v>
      </c>
      <c r="B431" s="74" t="s">
        <v>891</v>
      </c>
      <c r="C431" s="75" t="s">
        <v>22</v>
      </c>
      <c r="D431" s="75" t="s">
        <v>29</v>
      </c>
      <c r="E431" s="75" t="s">
        <v>24</v>
      </c>
      <c r="F431" s="76" t="s">
        <v>1145</v>
      </c>
      <c r="G431" s="77">
        <v>17</v>
      </c>
      <c r="H431" s="73" t="s">
        <v>850</v>
      </c>
    </row>
    <row r="432" spans="1:8" ht="12.75">
      <c r="A432" s="73" t="s">
        <v>894</v>
      </c>
      <c r="B432" s="74" t="s">
        <v>893</v>
      </c>
      <c r="C432" s="75" t="s">
        <v>24</v>
      </c>
      <c r="D432" s="75" t="s">
        <v>29</v>
      </c>
      <c r="E432" s="75" t="s">
        <v>24</v>
      </c>
      <c r="F432" s="76" t="s">
        <v>89</v>
      </c>
      <c r="G432" s="77">
        <v>44</v>
      </c>
      <c r="H432" s="73" t="s">
        <v>850</v>
      </c>
    </row>
    <row r="433" spans="1:8" ht="12.75">
      <c r="A433" s="73" t="s">
        <v>896</v>
      </c>
      <c r="B433" s="74" t="s">
        <v>895</v>
      </c>
      <c r="C433" s="75" t="s">
        <v>22</v>
      </c>
      <c r="D433" s="75" t="s">
        <v>29</v>
      </c>
      <c r="E433" s="75" t="s">
        <v>24</v>
      </c>
      <c r="F433" s="76" t="s">
        <v>162</v>
      </c>
      <c r="G433" s="77">
        <v>25</v>
      </c>
      <c r="H433" s="73" t="s">
        <v>850</v>
      </c>
    </row>
    <row r="434" spans="1:8" ht="12.75">
      <c r="A434" s="73" t="s">
        <v>898</v>
      </c>
      <c r="B434" s="74" t="s">
        <v>897</v>
      </c>
      <c r="C434" s="75" t="s">
        <v>22</v>
      </c>
      <c r="D434" s="75" t="s">
        <v>42</v>
      </c>
      <c r="E434" s="75" t="s">
        <v>1065</v>
      </c>
      <c r="F434" s="76" t="s">
        <v>35</v>
      </c>
      <c r="G434" s="77">
        <v>21</v>
      </c>
      <c r="H434" s="73" t="s">
        <v>850</v>
      </c>
    </row>
    <row r="435" spans="1:8" ht="12.75">
      <c r="A435" s="73" t="s">
        <v>900</v>
      </c>
      <c r="B435" s="74" t="s">
        <v>899</v>
      </c>
      <c r="C435" s="75" t="s">
        <v>22</v>
      </c>
      <c r="D435" s="75" t="s">
        <v>42</v>
      </c>
      <c r="E435" s="75" t="s">
        <v>1065</v>
      </c>
      <c r="F435" s="76" t="s">
        <v>203</v>
      </c>
      <c r="G435" s="77">
        <v>38</v>
      </c>
      <c r="H435" s="73" t="s">
        <v>850</v>
      </c>
    </row>
    <row r="436" spans="1:8" ht="12.75">
      <c r="A436" s="73" t="s">
        <v>1146</v>
      </c>
      <c r="B436" s="74" t="s">
        <v>1147</v>
      </c>
      <c r="C436" s="75" t="s">
        <v>22</v>
      </c>
      <c r="D436" s="75" t="s">
        <v>42</v>
      </c>
      <c r="E436" s="75" t="s">
        <v>24</v>
      </c>
      <c r="F436" s="76" t="s">
        <v>59</v>
      </c>
      <c r="G436" s="77">
        <v>37</v>
      </c>
      <c r="H436" s="73" t="s">
        <v>850</v>
      </c>
    </row>
    <row r="437" spans="1:8" ht="12.75">
      <c r="A437" s="73" t="s">
        <v>902</v>
      </c>
      <c r="B437" s="74" t="s">
        <v>901</v>
      </c>
      <c r="C437" s="75" t="s">
        <v>24</v>
      </c>
      <c r="D437" s="75" t="s">
        <v>29</v>
      </c>
      <c r="E437" s="75" t="s">
        <v>24</v>
      </c>
      <c r="F437" s="76" t="s">
        <v>356</v>
      </c>
      <c r="G437" s="77">
        <v>56</v>
      </c>
      <c r="H437" s="73" t="s">
        <v>850</v>
      </c>
    </row>
    <row r="438" spans="1:8" ht="12.75">
      <c r="A438" s="73" t="s">
        <v>904</v>
      </c>
      <c r="B438" s="74" t="s">
        <v>903</v>
      </c>
      <c r="C438" s="75" t="s">
        <v>22</v>
      </c>
      <c r="D438" s="75" t="s">
        <v>42</v>
      </c>
      <c r="E438" s="75" t="s">
        <v>24</v>
      </c>
      <c r="F438" s="76" t="s">
        <v>203</v>
      </c>
      <c r="G438" s="77">
        <v>38</v>
      </c>
      <c r="H438" s="73" t="s">
        <v>850</v>
      </c>
    </row>
    <row r="439" spans="1:8" ht="12.75">
      <c r="A439" s="73" t="s">
        <v>906</v>
      </c>
      <c r="B439" s="74" t="s">
        <v>905</v>
      </c>
      <c r="C439" s="75" t="s">
        <v>22</v>
      </c>
      <c r="D439" s="75" t="s">
        <v>29</v>
      </c>
      <c r="E439" s="75" t="s">
        <v>24</v>
      </c>
      <c r="F439" s="76" t="s">
        <v>411</v>
      </c>
      <c r="G439" s="77">
        <v>22</v>
      </c>
      <c r="H439" s="73" t="s">
        <v>850</v>
      </c>
    </row>
    <row r="440" spans="1:8" ht="12.75">
      <c r="A440" s="73" t="s">
        <v>908</v>
      </c>
      <c r="B440" s="74" t="s">
        <v>907</v>
      </c>
      <c r="C440" s="75" t="s">
        <v>24</v>
      </c>
      <c r="D440" s="75" t="s">
        <v>42</v>
      </c>
      <c r="E440" s="75" t="s">
        <v>1065</v>
      </c>
      <c r="F440" s="76" t="s">
        <v>235</v>
      </c>
      <c r="G440" s="77">
        <v>43</v>
      </c>
      <c r="H440" s="73" t="s">
        <v>850</v>
      </c>
    </row>
    <row r="441" spans="1:8" ht="12.75">
      <c r="A441" s="73" t="s">
        <v>910</v>
      </c>
      <c r="B441" s="74" t="s">
        <v>909</v>
      </c>
      <c r="C441" s="75" t="s">
        <v>22</v>
      </c>
      <c r="D441" s="75" t="s">
        <v>33</v>
      </c>
      <c r="E441" s="75" t="s">
        <v>1065</v>
      </c>
      <c r="F441" s="76" t="s">
        <v>122</v>
      </c>
      <c r="G441" s="77">
        <v>28</v>
      </c>
      <c r="H441" s="73" t="s">
        <v>850</v>
      </c>
    </row>
    <row r="442" spans="1:8" ht="12.75">
      <c r="A442" s="73" t="s">
        <v>912</v>
      </c>
      <c r="B442" s="74" t="s">
        <v>911</v>
      </c>
      <c r="C442" s="75" t="s">
        <v>22</v>
      </c>
      <c r="D442" s="75" t="s">
        <v>29</v>
      </c>
      <c r="E442" s="75" t="s">
        <v>24</v>
      </c>
      <c r="F442" s="76" t="s">
        <v>52</v>
      </c>
      <c r="G442" s="77">
        <v>45</v>
      </c>
      <c r="H442" s="73" t="s">
        <v>850</v>
      </c>
    </row>
    <row r="443" spans="1:8" ht="12.75">
      <c r="A443" s="73" t="s">
        <v>914</v>
      </c>
      <c r="B443" s="74" t="s">
        <v>913</v>
      </c>
      <c r="C443" s="75" t="s">
        <v>22</v>
      </c>
      <c r="D443" s="75" t="s">
        <v>42</v>
      </c>
      <c r="E443" s="75" t="s">
        <v>1065</v>
      </c>
      <c r="F443" s="76" t="s">
        <v>112</v>
      </c>
      <c r="G443" s="77">
        <v>24</v>
      </c>
      <c r="H443" s="73" t="s">
        <v>850</v>
      </c>
    </row>
    <row r="444" spans="1:8" ht="12.75">
      <c r="A444" s="73" t="s">
        <v>916</v>
      </c>
      <c r="B444" s="74" t="s">
        <v>915</v>
      </c>
      <c r="C444" s="75" t="s">
        <v>22</v>
      </c>
      <c r="D444" s="75" t="s">
        <v>29</v>
      </c>
      <c r="E444" s="75" t="s">
        <v>24</v>
      </c>
      <c r="F444" s="76" t="s">
        <v>115</v>
      </c>
      <c r="G444" s="77">
        <v>30</v>
      </c>
      <c r="H444" s="73" t="s">
        <v>850</v>
      </c>
    </row>
    <row r="445" spans="1:8" ht="12.75">
      <c r="A445" s="73" t="s">
        <v>918</v>
      </c>
      <c r="B445" s="74" t="s">
        <v>917</v>
      </c>
      <c r="C445" s="75" t="s">
        <v>22</v>
      </c>
      <c r="D445" s="75" t="s">
        <v>33</v>
      </c>
      <c r="E445" s="75" t="s">
        <v>24</v>
      </c>
      <c r="F445" s="76" t="s">
        <v>235</v>
      </c>
      <c r="G445" s="77">
        <v>43</v>
      </c>
      <c r="H445" s="73" t="s">
        <v>850</v>
      </c>
    </row>
    <row r="446" spans="1:8" ht="12.75">
      <c r="A446" s="73" t="s">
        <v>920</v>
      </c>
      <c r="B446" s="74" t="s">
        <v>919</v>
      </c>
      <c r="C446" s="75" t="s">
        <v>22</v>
      </c>
      <c r="D446" s="75" t="s">
        <v>226</v>
      </c>
      <c r="E446" s="75" t="s">
        <v>24</v>
      </c>
      <c r="F446" s="76" t="s">
        <v>86</v>
      </c>
      <c r="G446" s="77">
        <v>42</v>
      </c>
      <c r="H446" s="73" t="s">
        <v>921</v>
      </c>
    </row>
    <row r="447" spans="1:8" ht="12.75">
      <c r="A447" s="73" t="s">
        <v>923</v>
      </c>
      <c r="B447" s="74" t="s">
        <v>922</v>
      </c>
      <c r="C447" s="75" t="s">
        <v>24</v>
      </c>
      <c r="D447" s="75" t="s">
        <v>217</v>
      </c>
      <c r="E447" s="75" t="s">
        <v>24</v>
      </c>
      <c r="F447" s="76" t="s">
        <v>1148</v>
      </c>
      <c r="G447" s="77">
        <v>80</v>
      </c>
      <c r="H447" s="73" t="s">
        <v>921</v>
      </c>
    </row>
    <row r="448" spans="1:8" ht="12.75">
      <c r="A448" s="73" t="s">
        <v>925</v>
      </c>
      <c r="B448" s="74" t="s">
        <v>924</v>
      </c>
      <c r="C448" s="75" t="s">
        <v>22</v>
      </c>
      <c r="D448" s="75" t="s">
        <v>229</v>
      </c>
      <c r="E448" s="75" t="s">
        <v>24</v>
      </c>
      <c r="F448" s="76" t="s">
        <v>192</v>
      </c>
      <c r="G448" s="77">
        <v>40</v>
      </c>
      <c r="H448" s="73" t="s">
        <v>921</v>
      </c>
    </row>
    <row r="449" spans="1:8" ht="12.75">
      <c r="A449" s="73" t="s">
        <v>1149</v>
      </c>
      <c r="B449" s="74" t="s">
        <v>1150</v>
      </c>
      <c r="C449" s="75" t="s">
        <v>22</v>
      </c>
      <c r="D449" s="75" t="s">
        <v>229</v>
      </c>
      <c r="E449" s="75" t="s">
        <v>24</v>
      </c>
      <c r="F449" s="76" t="s">
        <v>38</v>
      </c>
      <c r="G449" s="77">
        <v>49</v>
      </c>
      <c r="H449" s="73" t="s">
        <v>921</v>
      </c>
    </row>
    <row r="450" spans="1:8" ht="12.75">
      <c r="A450" s="73" t="s">
        <v>927</v>
      </c>
      <c r="B450" s="74" t="s">
        <v>926</v>
      </c>
      <c r="C450" s="75" t="s">
        <v>22</v>
      </c>
      <c r="D450" s="75" t="s">
        <v>286</v>
      </c>
      <c r="E450" s="75" t="s">
        <v>24</v>
      </c>
      <c r="F450" s="76" t="s">
        <v>104</v>
      </c>
      <c r="G450" s="77">
        <v>39</v>
      </c>
      <c r="H450" s="73" t="s">
        <v>921</v>
      </c>
    </row>
    <row r="451" spans="1:8" ht="12.75">
      <c r="A451" s="73" t="s">
        <v>929</v>
      </c>
      <c r="B451" s="74" t="s">
        <v>928</v>
      </c>
      <c r="C451" s="75" t="s">
        <v>22</v>
      </c>
      <c r="D451" s="75" t="s">
        <v>256</v>
      </c>
      <c r="E451" s="75" t="s">
        <v>24</v>
      </c>
      <c r="F451" s="76" t="s">
        <v>258</v>
      </c>
      <c r="G451" s="77">
        <v>70</v>
      </c>
      <c r="H451" s="73" t="s">
        <v>921</v>
      </c>
    </row>
    <row r="452" spans="1:8" ht="12.75">
      <c r="A452" s="73" t="s">
        <v>1151</v>
      </c>
      <c r="B452" s="74" t="s">
        <v>1152</v>
      </c>
      <c r="C452" s="75" t="s">
        <v>22</v>
      </c>
      <c r="D452" s="75" t="s">
        <v>226</v>
      </c>
      <c r="E452" s="75" t="s">
        <v>24</v>
      </c>
      <c r="F452" s="76" t="s">
        <v>38</v>
      </c>
      <c r="G452" s="77">
        <v>49</v>
      </c>
      <c r="H452" s="73" t="s">
        <v>921</v>
      </c>
    </row>
    <row r="453" spans="1:8" ht="12.75">
      <c r="A453" s="73" t="s">
        <v>931</v>
      </c>
      <c r="B453" s="74" t="s">
        <v>930</v>
      </c>
      <c r="C453" s="75" t="s">
        <v>22</v>
      </c>
      <c r="D453" s="75" t="s">
        <v>286</v>
      </c>
      <c r="E453" s="75" t="s">
        <v>24</v>
      </c>
      <c r="F453" s="76" t="s">
        <v>278</v>
      </c>
      <c r="G453" s="77">
        <v>39</v>
      </c>
      <c r="H453" s="73" t="s">
        <v>921</v>
      </c>
    </row>
    <row r="454" spans="1:8" ht="12.75">
      <c r="A454" s="73" t="s">
        <v>933</v>
      </c>
      <c r="B454" s="74" t="s">
        <v>932</v>
      </c>
      <c r="C454" s="75" t="s">
        <v>22</v>
      </c>
      <c r="D454" s="75" t="s">
        <v>256</v>
      </c>
      <c r="E454" s="75" t="s">
        <v>24</v>
      </c>
      <c r="F454" s="76" t="s">
        <v>258</v>
      </c>
      <c r="G454" s="77">
        <v>70</v>
      </c>
      <c r="H454" s="73" t="s">
        <v>921</v>
      </c>
    </row>
    <row r="455" spans="1:8" ht="12.75">
      <c r="A455" s="73" t="s">
        <v>1153</v>
      </c>
      <c r="B455" s="74" t="s">
        <v>1154</v>
      </c>
      <c r="C455" s="75" t="s">
        <v>22</v>
      </c>
      <c r="D455" s="75" t="s">
        <v>226</v>
      </c>
      <c r="E455" s="75" t="s">
        <v>24</v>
      </c>
      <c r="F455" s="76" t="s">
        <v>38</v>
      </c>
      <c r="G455" s="77">
        <v>49</v>
      </c>
      <c r="H455" s="73" t="s">
        <v>921</v>
      </c>
    </row>
    <row r="456" spans="1:8" ht="12.75">
      <c r="A456" s="73" t="s">
        <v>935</v>
      </c>
      <c r="B456" s="74" t="s">
        <v>934</v>
      </c>
      <c r="C456" s="75" t="s">
        <v>22</v>
      </c>
      <c r="D456" s="75" t="s">
        <v>217</v>
      </c>
      <c r="E456" s="75" t="s">
        <v>24</v>
      </c>
      <c r="F456" s="76" t="s">
        <v>1104</v>
      </c>
      <c r="G456" s="77">
        <v>75</v>
      </c>
      <c r="H456" s="73" t="s">
        <v>921</v>
      </c>
    </row>
    <row r="457" spans="1:8" ht="12.75">
      <c r="A457" s="73" t="s">
        <v>1155</v>
      </c>
      <c r="B457" s="74" t="s">
        <v>1156</v>
      </c>
      <c r="C457" s="75" t="s">
        <v>24</v>
      </c>
      <c r="D457" s="75" t="s">
        <v>256</v>
      </c>
      <c r="E457" s="75" t="s">
        <v>24</v>
      </c>
      <c r="F457" s="76" t="s">
        <v>317</v>
      </c>
      <c r="G457" s="77">
        <v>80</v>
      </c>
      <c r="H457" s="73" t="s">
        <v>921</v>
      </c>
    </row>
    <row r="458" spans="1:8" ht="12.75">
      <c r="A458" s="73" t="s">
        <v>937</v>
      </c>
      <c r="B458" s="74" t="s">
        <v>936</v>
      </c>
      <c r="C458" s="75" t="s">
        <v>22</v>
      </c>
      <c r="D458" s="75" t="s">
        <v>256</v>
      </c>
      <c r="E458" s="75" t="s">
        <v>24</v>
      </c>
      <c r="F458" s="76" t="s">
        <v>258</v>
      </c>
      <c r="G458" s="77">
        <v>70</v>
      </c>
      <c r="H458" s="73" t="s">
        <v>921</v>
      </c>
    </row>
    <row r="459" spans="1:8" ht="12.75">
      <c r="A459" s="73" t="s">
        <v>939</v>
      </c>
      <c r="B459" s="74" t="s">
        <v>938</v>
      </c>
      <c r="C459" s="75" t="s">
        <v>24</v>
      </c>
      <c r="D459" s="75" t="s">
        <v>226</v>
      </c>
      <c r="E459" s="75" t="s">
        <v>24</v>
      </c>
      <c r="F459" s="76" t="s">
        <v>138</v>
      </c>
      <c r="G459" s="77">
        <v>51</v>
      </c>
      <c r="H459" s="73" t="s">
        <v>921</v>
      </c>
    </row>
    <row r="460" spans="1:8" ht="12.75">
      <c r="A460" s="73" t="s">
        <v>941</v>
      </c>
      <c r="B460" s="74" t="s">
        <v>940</v>
      </c>
      <c r="C460" s="75" t="s">
        <v>24</v>
      </c>
      <c r="D460" s="75" t="s">
        <v>286</v>
      </c>
      <c r="E460" s="75" t="s">
        <v>24</v>
      </c>
      <c r="F460" s="76" t="s">
        <v>130</v>
      </c>
      <c r="G460" s="77">
        <v>44</v>
      </c>
      <c r="H460" s="73" t="s">
        <v>921</v>
      </c>
    </row>
    <row r="461" spans="1:8" ht="12.75">
      <c r="A461" s="73" t="s">
        <v>943</v>
      </c>
      <c r="B461" s="74" t="s">
        <v>942</v>
      </c>
      <c r="C461" s="75" t="s">
        <v>22</v>
      </c>
      <c r="D461" s="75" t="s">
        <v>229</v>
      </c>
      <c r="E461" s="75" t="s">
        <v>24</v>
      </c>
      <c r="F461" s="76" t="s">
        <v>95</v>
      </c>
      <c r="G461" s="77">
        <v>48</v>
      </c>
      <c r="H461" s="73" t="s">
        <v>921</v>
      </c>
    </row>
    <row r="462" spans="1:8" ht="12.75">
      <c r="A462" s="73" t="s">
        <v>945</v>
      </c>
      <c r="B462" s="74" t="s">
        <v>944</v>
      </c>
      <c r="C462" s="75" t="s">
        <v>22</v>
      </c>
      <c r="D462" s="75" t="s">
        <v>217</v>
      </c>
      <c r="E462" s="75" t="s">
        <v>24</v>
      </c>
      <c r="F462" s="76" t="s">
        <v>1157</v>
      </c>
      <c r="G462" s="77">
        <v>80</v>
      </c>
      <c r="H462" s="73" t="s">
        <v>921</v>
      </c>
    </row>
    <row r="463" spans="1:8" ht="12.75">
      <c r="A463" s="73" t="s">
        <v>947</v>
      </c>
      <c r="B463" s="74" t="s">
        <v>946</v>
      </c>
      <c r="C463" s="75" t="s">
        <v>22</v>
      </c>
      <c r="D463" s="75" t="s">
        <v>229</v>
      </c>
      <c r="E463" s="75" t="s">
        <v>24</v>
      </c>
      <c r="F463" s="76" t="s">
        <v>89</v>
      </c>
      <c r="G463" s="77">
        <v>44</v>
      </c>
      <c r="H463" s="73" t="s">
        <v>948</v>
      </c>
    </row>
    <row r="464" spans="1:8" ht="12.75">
      <c r="A464" s="73" t="s">
        <v>950</v>
      </c>
      <c r="B464" s="74" t="s">
        <v>949</v>
      </c>
      <c r="C464" s="75" t="s">
        <v>22</v>
      </c>
      <c r="D464" s="75" t="s">
        <v>183</v>
      </c>
      <c r="E464" s="75" t="s">
        <v>24</v>
      </c>
      <c r="F464" s="76" t="s">
        <v>35</v>
      </c>
      <c r="G464" s="77">
        <v>21</v>
      </c>
      <c r="H464" s="73" t="s">
        <v>948</v>
      </c>
    </row>
    <row r="465" spans="1:8" ht="12.75">
      <c r="A465" s="73" t="s">
        <v>952</v>
      </c>
      <c r="B465" s="74" t="s">
        <v>951</v>
      </c>
      <c r="C465" s="75" t="s">
        <v>24</v>
      </c>
      <c r="D465" s="75" t="s">
        <v>229</v>
      </c>
      <c r="E465" s="75" t="s">
        <v>24</v>
      </c>
      <c r="F465" s="76" t="s">
        <v>83</v>
      </c>
      <c r="G465" s="77">
        <v>51</v>
      </c>
      <c r="H465" s="73" t="s">
        <v>948</v>
      </c>
    </row>
    <row r="466" spans="1:8" ht="12.75">
      <c r="A466" s="73" t="s">
        <v>1158</v>
      </c>
      <c r="B466" s="74" t="s">
        <v>1159</v>
      </c>
      <c r="C466" s="75" t="s">
        <v>24</v>
      </c>
      <c r="D466" s="75" t="s">
        <v>229</v>
      </c>
      <c r="E466" s="75" t="s">
        <v>24</v>
      </c>
      <c r="F466" s="76" t="s">
        <v>203</v>
      </c>
      <c r="G466" s="77">
        <v>38</v>
      </c>
      <c r="H466" s="73" t="s">
        <v>948</v>
      </c>
    </row>
    <row r="467" spans="1:8" ht="12.75">
      <c r="A467" s="73" t="s">
        <v>954</v>
      </c>
      <c r="B467" s="74" t="s">
        <v>953</v>
      </c>
      <c r="C467" s="75" t="s">
        <v>22</v>
      </c>
      <c r="D467" s="75" t="s">
        <v>226</v>
      </c>
      <c r="E467" s="75" t="s">
        <v>24</v>
      </c>
      <c r="F467" s="76" t="s">
        <v>62</v>
      </c>
      <c r="G467" s="77">
        <v>59</v>
      </c>
      <c r="H467" s="73" t="s">
        <v>948</v>
      </c>
    </row>
    <row r="468" spans="1:8" ht="12.75">
      <c r="A468" s="73" t="s">
        <v>956</v>
      </c>
      <c r="B468" s="74" t="s">
        <v>955</v>
      </c>
      <c r="C468" s="75" t="s">
        <v>22</v>
      </c>
      <c r="D468" s="75" t="s">
        <v>286</v>
      </c>
      <c r="E468" s="75" t="s">
        <v>24</v>
      </c>
      <c r="F468" s="76" t="s">
        <v>35</v>
      </c>
      <c r="G468" s="77">
        <v>21</v>
      </c>
      <c r="H468" s="73" t="s">
        <v>948</v>
      </c>
    </row>
    <row r="469" spans="1:8" ht="12.75">
      <c r="A469" s="73" t="s">
        <v>958</v>
      </c>
      <c r="B469" s="74" t="s">
        <v>957</v>
      </c>
      <c r="C469" s="75" t="s">
        <v>24</v>
      </c>
      <c r="D469" s="75" t="s">
        <v>229</v>
      </c>
      <c r="E469" s="75" t="s">
        <v>24</v>
      </c>
      <c r="F469" s="76" t="s">
        <v>500</v>
      </c>
      <c r="G469" s="77">
        <v>64</v>
      </c>
      <c r="H469" s="73" t="s">
        <v>948</v>
      </c>
    </row>
    <row r="470" spans="1:8" ht="12.75">
      <c r="A470" s="73" t="s">
        <v>960</v>
      </c>
      <c r="B470" s="74" t="s">
        <v>959</v>
      </c>
      <c r="C470" s="75" t="s">
        <v>24</v>
      </c>
      <c r="D470" s="75" t="s">
        <v>229</v>
      </c>
      <c r="E470" s="75" t="s">
        <v>24</v>
      </c>
      <c r="F470" s="76" t="s">
        <v>475</v>
      </c>
      <c r="G470" s="77">
        <v>55</v>
      </c>
      <c r="H470" s="73" t="s">
        <v>961</v>
      </c>
    </row>
    <row r="471" spans="1:8" ht="12.75">
      <c r="A471" s="73" t="s">
        <v>963</v>
      </c>
      <c r="B471" s="74" t="s">
        <v>962</v>
      </c>
      <c r="C471" s="75" t="s">
        <v>22</v>
      </c>
      <c r="D471" s="75" t="s">
        <v>183</v>
      </c>
      <c r="E471" s="75" t="s">
        <v>24</v>
      </c>
      <c r="F471" s="76" t="s">
        <v>147</v>
      </c>
      <c r="G471" s="77">
        <v>60</v>
      </c>
      <c r="H471" s="73" t="s">
        <v>961</v>
      </c>
    </row>
    <row r="472" spans="1:8" ht="12.75">
      <c r="A472" s="73" t="s">
        <v>966</v>
      </c>
      <c r="B472" s="74" t="s">
        <v>965</v>
      </c>
      <c r="C472" s="75" t="s">
        <v>24</v>
      </c>
      <c r="D472" s="75" t="s">
        <v>229</v>
      </c>
      <c r="E472" s="75" t="s">
        <v>24</v>
      </c>
      <c r="F472" s="76" t="s">
        <v>292</v>
      </c>
      <c r="G472" s="77">
        <v>46</v>
      </c>
      <c r="H472" s="73" t="s">
        <v>961</v>
      </c>
    </row>
    <row r="473" spans="1:8" ht="12.75">
      <c r="A473" s="73" t="s">
        <v>968</v>
      </c>
      <c r="B473" s="74" t="s">
        <v>967</v>
      </c>
      <c r="C473" s="75" t="s">
        <v>22</v>
      </c>
      <c r="D473" s="75" t="s">
        <v>226</v>
      </c>
      <c r="E473" s="75" t="s">
        <v>24</v>
      </c>
      <c r="F473" s="76" t="s">
        <v>548</v>
      </c>
      <c r="G473" s="77">
        <v>73</v>
      </c>
      <c r="H473" s="73" t="s">
        <v>961</v>
      </c>
    </row>
    <row r="474" spans="1:8" ht="12.75">
      <c r="A474" s="73" t="s">
        <v>970</v>
      </c>
      <c r="B474" s="74" t="s">
        <v>969</v>
      </c>
      <c r="C474" s="75" t="s">
        <v>22</v>
      </c>
      <c r="D474" s="75" t="s">
        <v>286</v>
      </c>
      <c r="E474" s="75" t="s">
        <v>24</v>
      </c>
      <c r="F474" s="76" t="s">
        <v>101</v>
      </c>
      <c r="G474" s="77">
        <v>34</v>
      </c>
      <c r="H474" s="73" t="s">
        <v>961</v>
      </c>
    </row>
    <row r="475" spans="1:8" ht="12.75">
      <c r="A475" s="73" t="s">
        <v>972</v>
      </c>
      <c r="B475" s="74" t="s">
        <v>971</v>
      </c>
      <c r="C475" s="75" t="s">
        <v>22</v>
      </c>
      <c r="D475" s="75" t="s">
        <v>229</v>
      </c>
      <c r="E475" s="75" t="s">
        <v>24</v>
      </c>
      <c r="F475" s="76" t="s">
        <v>1160</v>
      </c>
      <c r="G475" s="77">
        <v>80</v>
      </c>
      <c r="H475" s="73" t="s">
        <v>961</v>
      </c>
    </row>
    <row r="476" spans="1:8" ht="12.75">
      <c r="A476" s="73" t="s">
        <v>974</v>
      </c>
      <c r="B476" s="74" t="s">
        <v>973</v>
      </c>
      <c r="C476" s="75" t="s">
        <v>22</v>
      </c>
      <c r="D476" s="75" t="s">
        <v>183</v>
      </c>
      <c r="E476" s="75" t="s">
        <v>24</v>
      </c>
      <c r="F476" s="76" t="s">
        <v>451</v>
      </c>
      <c r="G476" s="77">
        <v>19</v>
      </c>
      <c r="H476" s="73" t="s">
        <v>961</v>
      </c>
    </row>
    <row r="477" spans="1:8" ht="12.75">
      <c r="A477" s="73" t="s">
        <v>976</v>
      </c>
      <c r="B477" s="74" t="s">
        <v>975</v>
      </c>
      <c r="C477" s="75" t="s">
        <v>22</v>
      </c>
      <c r="D477" s="75" t="s">
        <v>29</v>
      </c>
      <c r="E477" s="75" t="s">
        <v>24</v>
      </c>
      <c r="F477" s="76" t="s">
        <v>38</v>
      </c>
      <c r="G477" s="77">
        <v>49</v>
      </c>
      <c r="H477" s="73" t="s">
        <v>977</v>
      </c>
    </row>
    <row r="478" spans="1:8" ht="12.75">
      <c r="A478" s="73" t="s">
        <v>979</v>
      </c>
      <c r="B478" s="74" t="s">
        <v>978</v>
      </c>
      <c r="C478" s="75" t="s">
        <v>24</v>
      </c>
      <c r="D478" s="75" t="s">
        <v>29</v>
      </c>
      <c r="E478" s="75" t="s">
        <v>24</v>
      </c>
      <c r="F478" s="76" t="s">
        <v>475</v>
      </c>
      <c r="G478" s="77">
        <v>55</v>
      </c>
      <c r="H478" s="73" t="s">
        <v>977</v>
      </c>
    </row>
    <row r="479" spans="1:8" ht="12.75">
      <c r="A479" s="73" t="s">
        <v>981</v>
      </c>
      <c r="B479" s="74" t="s">
        <v>980</v>
      </c>
      <c r="C479" s="75" t="s">
        <v>22</v>
      </c>
      <c r="D479" s="75" t="s">
        <v>29</v>
      </c>
      <c r="E479" s="75" t="s">
        <v>24</v>
      </c>
      <c r="F479" s="76" t="s">
        <v>356</v>
      </c>
      <c r="G479" s="77">
        <v>56</v>
      </c>
      <c r="H479" s="73" t="s">
        <v>977</v>
      </c>
    </row>
    <row r="480" spans="1:8" ht="12.75">
      <c r="A480" s="73" t="s">
        <v>983</v>
      </c>
      <c r="B480" s="74" t="s">
        <v>982</v>
      </c>
      <c r="C480" s="75" t="s">
        <v>24</v>
      </c>
      <c r="D480" s="75" t="s">
        <v>29</v>
      </c>
      <c r="E480" s="75" t="s">
        <v>24</v>
      </c>
      <c r="F480" s="76" t="s">
        <v>185</v>
      </c>
      <c r="G480" s="77">
        <v>49</v>
      </c>
      <c r="H480" s="73" t="s">
        <v>977</v>
      </c>
    </row>
    <row r="481" spans="1:8" ht="12.75">
      <c r="A481" s="73" t="s">
        <v>985</v>
      </c>
      <c r="B481" s="74" t="s">
        <v>984</v>
      </c>
      <c r="C481" s="75" t="s">
        <v>22</v>
      </c>
      <c r="D481" s="75" t="s">
        <v>29</v>
      </c>
      <c r="E481" s="75" t="s">
        <v>24</v>
      </c>
      <c r="F481" s="76" t="s">
        <v>35</v>
      </c>
      <c r="G481" s="77">
        <v>21</v>
      </c>
      <c r="H481" s="73" t="s">
        <v>977</v>
      </c>
    </row>
    <row r="482" spans="1:8" ht="12.75">
      <c r="A482" s="73" t="s">
        <v>987</v>
      </c>
      <c r="B482" s="74" t="s">
        <v>986</v>
      </c>
      <c r="C482" s="75" t="s">
        <v>24</v>
      </c>
      <c r="D482" s="75" t="s">
        <v>42</v>
      </c>
      <c r="E482" s="75" t="s">
        <v>24</v>
      </c>
      <c r="F482" s="76" t="s">
        <v>416</v>
      </c>
      <c r="G482" s="77">
        <v>58</v>
      </c>
      <c r="H482" s="73" t="s">
        <v>977</v>
      </c>
    </row>
    <row r="483" spans="1:8" ht="12.75">
      <c r="A483" s="73" t="s">
        <v>989</v>
      </c>
      <c r="B483" s="74" t="s">
        <v>988</v>
      </c>
      <c r="C483" s="75" t="s">
        <v>22</v>
      </c>
      <c r="D483" s="75" t="s">
        <v>29</v>
      </c>
      <c r="E483" s="75" t="s">
        <v>24</v>
      </c>
      <c r="F483" s="76" t="s">
        <v>155</v>
      </c>
      <c r="G483" s="77">
        <v>42</v>
      </c>
      <c r="H483" s="73" t="s">
        <v>977</v>
      </c>
    </row>
    <row r="484" spans="1:8" ht="12.75">
      <c r="A484" s="73" t="s">
        <v>991</v>
      </c>
      <c r="B484" s="74" t="s">
        <v>990</v>
      </c>
      <c r="C484" s="75" t="s">
        <v>22</v>
      </c>
      <c r="D484" s="75" t="s">
        <v>29</v>
      </c>
      <c r="E484" s="75" t="s">
        <v>24</v>
      </c>
      <c r="F484" s="76" t="s">
        <v>107</v>
      </c>
      <c r="G484" s="77">
        <v>37</v>
      </c>
      <c r="H484" s="73" t="s">
        <v>977</v>
      </c>
    </row>
    <row r="485" spans="1:8" ht="12.75">
      <c r="A485" s="73" t="s">
        <v>1161</v>
      </c>
      <c r="B485" s="74" t="s">
        <v>1162</v>
      </c>
      <c r="C485" s="75" t="s">
        <v>24</v>
      </c>
      <c r="D485" s="75" t="s">
        <v>42</v>
      </c>
      <c r="E485" s="75" t="s">
        <v>24</v>
      </c>
      <c r="F485" s="76" t="s">
        <v>1163</v>
      </c>
      <c r="G485" s="77">
        <v>63</v>
      </c>
      <c r="H485" s="73" t="s">
        <v>977</v>
      </c>
    </row>
    <row r="486" spans="1:8" ht="12.75">
      <c r="A486" s="73" t="s">
        <v>993</v>
      </c>
      <c r="B486" s="74" t="s">
        <v>992</v>
      </c>
      <c r="C486" s="75" t="s">
        <v>24</v>
      </c>
      <c r="D486" s="75" t="s">
        <v>29</v>
      </c>
      <c r="E486" s="75" t="s">
        <v>24</v>
      </c>
      <c r="F486" s="76" t="s">
        <v>167</v>
      </c>
      <c r="G486" s="77">
        <v>56</v>
      </c>
      <c r="H486" s="73" t="s">
        <v>977</v>
      </c>
    </row>
    <row r="487" spans="1:8" ht="12.75">
      <c r="A487" s="73" t="s">
        <v>995</v>
      </c>
      <c r="B487" s="74" t="s">
        <v>994</v>
      </c>
      <c r="C487" s="75" t="s">
        <v>22</v>
      </c>
      <c r="D487" s="75" t="s">
        <v>29</v>
      </c>
      <c r="E487" s="75" t="s">
        <v>24</v>
      </c>
      <c r="F487" s="76" t="s">
        <v>80</v>
      </c>
      <c r="G487" s="77">
        <v>41</v>
      </c>
      <c r="H487" s="73" t="s">
        <v>977</v>
      </c>
    </row>
    <row r="488" spans="1:8" ht="12.75">
      <c r="A488" s="73" t="s">
        <v>997</v>
      </c>
      <c r="B488" s="74" t="s">
        <v>996</v>
      </c>
      <c r="C488" s="75" t="s">
        <v>22</v>
      </c>
      <c r="D488" s="75" t="s">
        <v>29</v>
      </c>
      <c r="E488" s="75" t="s">
        <v>24</v>
      </c>
      <c r="F488" s="76" t="s">
        <v>500</v>
      </c>
      <c r="G488" s="77">
        <v>64</v>
      </c>
      <c r="H488" s="73" t="s">
        <v>977</v>
      </c>
    </row>
    <row r="489" spans="1:8" ht="12.75">
      <c r="A489" s="73" t="s">
        <v>999</v>
      </c>
      <c r="B489" s="74" t="s">
        <v>998</v>
      </c>
      <c r="C489" s="75" t="s">
        <v>24</v>
      </c>
      <c r="D489" s="75" t="s">
        <v>29</v>
      </c>
      <c r="E489" s="75" t="s">
        <v>24</v>
      </c>
      <c r="F489" s="76" t="s">
        <v>1164</v>
      </c>
      <c r="G489" s="77">
        <v>79</v>
      </c>
      <c r="H489" s="73" t="s">
        <v>977</v>
      </c>
    </row>
    <row r="490" spans="1:8" ht="12.75">
      <c r="A490" s="73" t="s">
        <v>1001</v>
      </c>
      <c r="B490" s="74" t="s">
        <v>1000</v>
      </c>
      <c r="C490" s="75" t="s">
        <v>22</v>
      </c>
      <c r="D490" s="75" t="s">
        <v>286</v>
      </c>
      <c r="E490" s="75" t="s">
        <v>24</v>
      </c>
      <c r="F490" s="76" t="s">
        <v>167</v>
      </c>
      <c r="G490" s="77">
        <v>56</v>
      </c>
      <c r="H490" s="73" t="s">
        <v>977</v>
      </c>
    </row>
    <row r="491" spans="1:8" ht="12.75">
      <c r="A491" s="73" t="s">
        <v>1003</v>
      </c>
      <c r="B491" s="74" t="s">
        <v>1002</v>
      </c>
      <c r="C491" s="75" t="s">
        <v>22</v>
      </c>
      <c r="D491" s="75" t="s">
        <v>29</v>
      </c>
      <c r="E491" s="75" t="s">
        <v>24</v>
      </c>
      <c r="F491" s="76" t="s">
        <v>46</v>
      </c>
      <c r="G491" s="77">
        <v>46</v>
      </c>
      <c r="H491" s="73" t="s">
        <v>977</v>
      </c>
    </row>
    <row r="492" spans="1:8" ht="12.75">
      <c r="A492" s="73" t="s">
        <v>1165</v>
      </c>
      <c r="B492" s="74" t="s">
        <v>1004</v>
      </c>
      <c r="C492" s="75" t="s">
        <v>22</v>
      </c>
      <c r="D492" s="75" t="s">
        <v>23</v>
      </c>
      <c r="E492" s="75" t="s">
        <v>24</v>
      </c>
      <c r="F492" s="76" t="s">
        <v>104</v>
      </c>
      <c r="G492" s="77">
        <v>39</v>
      </c>
      <c r="H492" s="73" t="s">
        <v>977</v>
      </c>
    </row>
    <row r="493" spans="1:8" ht="12.75">
      <c r="A493" s="73" t="s">
        <v>1006</v>
      </c>
      <c r="B493" s="74" t="s">
        <v>1005</v>
      </c>
      <c r="C493" s="75" t="s">
        <v>24</v>
      </c>
      <c r="D493" s="75" t="s">
        <v>29</v>
      </c>
      <c r="E493" s="75" t="s">
        <v>24</v>
      </c>
      <c r="F493" s="76" t="s">
        <v>89</v>
      </c>
      <c r="G493" s="77">
        <v>44</v>
      </c>
      <c r="H493" s="73" t="s">
        <v>977</v>
      </c>
    </row>
    <row r="494" spans="1:8" ht="12.75">
      <c r="A494" s="73" t="s">
        <v>1010</v>
      </c>
      <c r="B494" s="74" t="s">
        <v>1009</v>
      </c>
      <c r="C494" s="75" t="s">
        <v>22</v>
      </c>
      <c r="D494" s="75" t="s">
        <v>29</v>
      </c>
      <c r="E494" s="75" t="s">
        <v>24</v>
      </c>
      <c r="F494" s="76" t="s">
        <v>609</v>
      </c>
      <c r="G494" s="77">
        <v>58</v>
      </c>
      <c r="H494" s="73" t="s">
        <v>977</v>
      </c>
    </row>
    <row r="495" spans="1:8" ht="12.75">
      <c r="A495" s="73" t="s">
        <v>1012</v>
      </c>
      <c r="B495" s="74" t="s">
        <v>1011</v>
      </c>
      <c r="C495" s="75" t="s">
        <v>22</v>
      </c>
      <c r="D495" s="75" t="s">
        <v>42</v>
      </c>
      <c r="E495" s="75" t="s">
        <v>24</v>
      </c>
      <c r="F495" s="76" t="s">
        <v>52</v>
      </c>
      <c r="G495" s="77">
        <v>45</v>
      </c>
      <c r="H495" s="73" t="s">
        <v>977</v>
      </c>
    </row>
    <row r="496" spans="1:8" ht="12.75">
      <c r="A496" s="73" t="s">
        <v>1014</v>
      </c>
      <c r="B496" s="74" t="s">
        <v>1013</v>
      </c>
      <c r="C496" s="75" t="s">
        <v>22</v>
      </c>
      <c r="D496" s="75" t="s">
        <v>29</v>
      </c>
      <c r="E496" s="75" t="s">
        <v>24</v>
      </c>
      <c r="F496" s="76" t="s">
        <v>46</v>
      </c>
      <c r="G496" s="77">
        <v>46</v>
      </c>
      <c r="H496" s="73" t="s">
        <v>1015</v>
      </c>
    </row>
    <row r="497" spans="1:8" ht="12.75">
      <c r="A497" s="73" t="s">
        <v>1017</v>
      </c>
      <c r="B497" s="74" t="s">
        <v>1016</v>
      </c>
      <c r="C497" s="75" t="s">
        <v>22</v>
      </c>
      <c r="D497" s="75" t="s">
        <v>29</v>
      </c>
      <c r="E497" s="75" t="s">
        <v>24</v>
      </c>
      <c r="F497" s="76" t="s">
        <v>98</v>
      </c>
      <c r="G497" s="77">
        <v>29</v>
      </c>
      <c r="H497" s="73" t="s">
        <v>1015</v>
      </c>
    </row>
    <row r="498" spans="1:8" ht="12.75">
      <c r="A498" s="73" t="s">
        <v>1019</v>
      </c>
      <c r="B498" s="74" t="s">
        <v>1018</v>
      </c>
      <c r="C498" s="75" t="s">
        <v>22</v>
      </c>
      <c r="D498" s="75" t="s">
        <v>29</v>
      </c>
      <c r="E498" s="75" t="s">
        <v>24</v>
      </c>
      <c r="F498" s="76" t="s">
        <v>35</v>
      </c>
      <c r="G498" s="77">
        <v>21</v>
      </c>
      <c r="H498" s="73" t="s">
        <v>1015</v>
      </c>
    </row>
    <row r="499" spans="1:8" ht="12.75">
      <c r="A499" s="73" t="s">
        <v>1021</v>
      </c>
      <c r="B499" s="74" t="s">
        <v>1020</v>
      </c>
      <c r="C499" s="75" t="s">
        <v>22</v>
      </c>
      <c r="D499" s="75" t="s">
        <v>33</v>
      </c>
      <c r="E499" s="75" t="s">
        <v>24</v>
      </c>
      <c r="F499" s="76" t="s">
        <v>89</v>
      </c>
      <c r="G499" s="77">
        <v>44</v>
      </c>
      <c r="H499" s="73" t="s">
        <v>1015</v>
      </c>
    </row>
    <row r="500" spans="1:8" ht="12.75">
      <c r="A500" s="73" t="s">
        <v>1023</v>
      </c>
      <c r="B500" s="74" t="s">
        <v>1022</v>
      </c>
      <c r="C500" s="75" t="s">
        <v>22</v>
      </c>
      <c r="D500" s="75" t="s">
        <v>42</v>
      </c>
      <c r="E500" s="75" t="s">
        <v>24</v>
      </c>
      <c r="F500" s="76" t="s">
        <v>38</v>
      </c>
      <c r="G500" s="77">
        <v>49</v>
      </c>
      <c r="H500" s="73" t="s">
        <v>1015</v>
      </c>
    </row>
    <row r="501" spans="1:8" ht="12.75">
      <c r="A501" s="73" t="s">
        <v>1025</v>
      </c>
      <c r="B501" s="74" t="s">
        <v>1024</v>
      </c>
      <c r="C501" s="75" t="s">
        <v>22</v>
      </c>
      <c r="D501" s="75" t="s">
        <v>42</v>
      </c>
      <c r="E501" s="75" t="s">
        <v>24</v>
      </c>
      <c r="F501" s="76" t="s">
        <v>104</v>
      </c>
      <c r="G501" s="77">
        <v>39</v>
      </c>
      <c r="H501" s="73" t="s">
        <v>1015</v>
      </c>
    </row>
    <row r="502" spans="1:8" ht="12.75">
      <c r="A502" s="73" t="s">
        <v>1027</v>
      </c>
      <c r="B502" s="74" t="s">
        <v>1026</v>
      </c>
      <c r="C502" s="75" t="s">
        <v>22</v>
      </c>
      <c r="D502" s="75" t="s">
        <v>42</v>
      </c>
      <c r="E502" s="75" t="s">
        <v>24</v>
      </c>
      <c r="F502" s="76" t="s">
        <v>104</v>
      </c>
      <c r="G502" s="77">
        <v>39</v>
      </c>
      <c r="H502" s="73" t="s">
        <v>1015</v>
      </c>
    </row>
    <row r="503" spans="1:8" ht="12.75">
      <c r="A503" s="73" t="s">
        <v>1029</v>
      </c>
      <c r="B503" s="74" t="s">
        <v>1028</v>
      </c>
      <c r="C503" s="75" t="s">
        <v>22</v>
      </c>
      <c r="D503" s="75" t="s">
        <v>29</v>
      </c>
      <c r="E503" s="75" t="s">
        <v>24</v>
      </c>
      <c r="F503" s="76" t="s">
        <v>332</v>
      </c>
      <c r="G503" s="77">
        <v>30</v>
      </c>
      <c r="H503" s="73" t="s">
        <v>1015</v>
      </c>
    </row>
    <row r="504" spans="1:8" ht="12.75">
      <c r="A504" s="73" t="s">
        <v>1031</v>
      </c>
      <c r="B504" s="74" t="s">
        <v>1030</v>
      </c>
      <c r="C504" s="75" t="s">
        <v>22</v>
      </c>
      <c r="D504" s="75" t="s">
        <v>29</v>
      </c>
      <c r="E504" s="75" t="s">
        <v>24</v>
      </c>
      <c r="F504" s="76" t="s">
        <v>59</v>
      </c>
      <c r="G504" s="77">
        <v>37</v>
      </c>
      <c r="H504" s="73" t="s">
        <v>1015</v>
      </c>
    </row>
    <row r="505" spans="1:8" ht="12.75">
      <c r="A505" s="73" t="s">
        <v>1033</v>
      </c>
      <c r="B505" s="74" t="s">
        <v>1032</v>
      </c>
      <c r="C505" s="75" t="s">
        <v>22</v>
      </c>
      <c r="D505" s="75" t="s">
        <v>29</v>
      </c>
      <c r="E505" s="75" t="s">
        <v>24</v>
      </c>
      <c r="F505" s="76" t="s">
        <v>35</v>
      </c>
      <c r="G505" s="77">
        <v>21</v>
      </c>
      <c r="H505" s="73" t="s">
        <v>1015</v>
      </c>
    </row>
    <row r="506" spans="1:8" ht="12.75">
      <c r="A506" s="73" t="s">
        <v>1035</v>
      </c>
      <c r="B506" s="74" t="s">
        <v>1034</v>
      </c>
      <c r="C506" s="75" t="s">
        <v>22</v>
      </c>
      <c r="D506" s="75" t="s">
        <v>23</v>
      </c>
      <c r="E506" s="75" t="s">
        <v>24</v>
      </c>
      <c r="F506" s="76" t="s">
        <v>35</v>
      </c>
      <c r="G506" s="77">
        <v>21</v>
      </c>
      <c r="H506" s="73" t="s">
        <v>1015</v>
      </c>
    </row>
    <row r="507" spans="1:8" ht="12.75">
      <c r="A507" s="73" t="s">
        <v>1176</v>
      </c>
      <c r="B507" s="129" t="s">
        <v>1177</v>
      </c>
      <c r="C507" s="75" t="s">
        <v>24</v>
      </c>
      <c r="D507" s="75" t="s">
        <v>29</v>
      </c>
      <c r="E507" s="75" t="s">
        <v>24</v>
      </c>
      <c r="F507" s="76">
        <v>140</v>
      </c>
      <c r="G507" s="77">
        <v>56</v>
      </c>
      <c r="H507" s="73" t="s">
        <v>1015</v>
      </c>
    </row>
    <row r="508" spans="1:8" ht="12.75">
      <c r="A508" s="73" t="s">
        <v>1037</v>
      </c>
      <c r="B508" s="74" t="s">
        <v>1036</v>
      </c>
      <c r="C508" s="75" t="s">
        <v>22</v>
      </c>
      <c r="D508" s="75" t="s">
        <v>183</v>
      </c>
      <c r="E508" s="75" t="s">
        <v>24</v>
      </c>
      <c r="F508" s="76" t="s">
        <v>107</v>
      </c>
      <c r="G508" s="77">
        <v>37</v>
      </c>
      <c r="H508" s="73" t="s">
        <v>1015</v>
      </c>
    </row>
    <row r="509" spans="1:8" ht="12.75">
      <c r="A509" s="73" t="s">
        <v>1039</v>
      </c>
      <c r="B509" s="74" t="s">
        <v>1038</v>
      </c>
      <c r="C509" s="75" t="s">
        <v>22</v>
      </c>
      <c r="D509" s="75" t="s">
        <v>29</v>
      </c>
      <c r="E509" s="75" t="s">
        <v>24</v>
      </c>
      <c r="F509" s="76" t="s">
        <v>26</v>
      </c>
      <c r="G509" s="77">
        <v>31</v>
      </c>
      <c r="H509" s="73" t="s">
        <v>1015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7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X20" sqref="X20"/>
    </sheetView>
  </sheetViews>
  <sheetFormatPr defaultColWidth="11.00390625" defaultRowHeight="12.75"/>
  <cols>
    <col min="1" max="1" width="4.75390625" style="2" customWidth="1"/>
    <col min="2" max="2" width="10.875" style="28" customWidth="1"/>
    <col min="3" max="3" width="25.00390625" style="0" customWidth="1"/>
    <col min="4" max="4" width="4.375" style="31" customWidth="1"/>
    <col min="5" max="14" width="7.75390625" style="6" customWidth="1"/>
    <col min="15" max="15" width="8.875" style="7" customWidth="1"/>
    <col min="16" max="16" width="5.875" style="7" customWidth="1"/>
    <col min="17" max="17" width="8.125" style="7" customWidth="1"/>
    <col min="18" max="18" width="8.875" style="7" customWidth="1"/>
    <col min="19" max="19" width="9.25390625" style="1" customWidth="1"/>
    <col min="20" max="21" width="6.125" style="1" customWidth="1"/>
    <col min="22" max="16384" width="11.00390625" style="1" customWidth="1"/>
  </cols>
  <sheetData>
    <row r="1" spans="5:18" ht="12.75"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Q1" s="1"/>
      <c r="R1" s="1"/>
    </row>
    <row r="2" spans="5:18" ht="18">
      <c r="E2" s="84"/>
      <c r="F2" s="84"/>
      <c r="G2" s="161" t="s">
        <v>1168</v>
      </c>
      <c r="H2" s="161"/>
      <c r="I2" s="161"/>
      <c r="J2" s="161"/>
      <c r="K2" s="161"/>
      <c r="L2" s="161"/>
      <c r="M2" s="84"/>
      <c r="N2" s="3"/>
      <c r="O2" s="1"/>
      <c r="P2" s="1"/>
      <c r="Q2" s="1"/>
      <c r="R2" s="1"/>
    </row>
    <row r="3" spans="5:21" ht="12.75">
      <c r="E3" s="40"/>
      <c r="F3" s="40"/>
      <c r="G3" s="40"/>
      <c r="H3" s="40"/>
      <c r="I3" s="40"/>
      <c r="J3" s="40"/>
      <c r="K3" s="40"/>
      <c r="L3" s="40"/>
      <c r="M3" s="40"/>
      <c r="N3" s="40"/>
      <c r="O3" s="162" t="s">
        <v>1169</v>
      </c>
      <c r="P3" s="164"/>
      <c r="Q3" s="163"/>
      <c r="R3" s="174" t="s">
        <v>1170</v>
      </c>
      <c r="S3" s="175"/>
      <c r="T3" s="174" t="s">
        <v>1217</v>
      </c>
      <c r="U3" s="175"/>
    </row>
    <row r="4" spans="1:21" ht="12.75">
      <c r="A4" s="23"/>
      <c r="B4" s="24" t="s">
        <v>5</v>
      </c>
      <c r="C4" s="25" t="s">
        <v>14</v>
      </c>
      <c r="D4" s="32" t="s">
        <v>3</v>
      </c>
      <c r="E4" s="38">
        <v>1</v>
      </c>
      <c r="F4" s="39">
        <v>2</v>
      </c>
      <c r="G4" s="48">
        <v>3</v>
      </c>
      <c r="H4" s="48">
        <v>4</v>
      </c>
      <c r="I4" s="128" t="s">
        <v>1166</v>
      </c>
      <c r="J4" s="39">
        <v>5</v>
      </c>
      <c r="K4" s="78">
        <v>6</v>
      </c>
      <c r="L4" s="39">
        <v>7</v>
      </c>
      <c r="M4" s="48">
        <v>8</v>
      </c>
      <c r="N4" s="128" t="s">
        <v>1167</v>
      </c>
      <c r="O4" s="85" t="s">
        <v>9</v>
      </c>
      <c r="P4" s="86" t="s">
        <v>11</v>
      </c>
      <c r="Q4" s="87" t="s">
        <v>2</v>
      </c>
      <c r="R4" s="124" t="s">
        <v>10</v>
      </c>
      <c r="S4" s="126" t="s">
        <v>1060</v>
      </c>
      <c r="T4" s="176" t="s">
        <v>1216</v>
      </c>
      <c r="U4" s="176" t="s">
        <v>1215</v>
      </c>
    </row>
    <row r="5" spans="1:21" ht="12.75" customHeight="1">
      <c r="A5" s="157">
        <v>1</v>
      </c>
      <c r="B5" s="55" t="str">
        <f>IF(C5="","",VLOOKUP(C5,Base!$A:$G,2,FALSE))</f>
        <v>13 105320</v>
      </c>
      <c r="C5" s="27" t="s">
        <v>166</v>
      </c>
      <c r="D5" s="33">
        <f>IF(C5="","",VLOOKUP(C5,Base!$A:$G,7,FALSE))</f>
        <v>56</v>
      </c>
      <c r="E5" s="22">
        <v>149</v>
      </c>
      <c r="F5" s="22">
        <v>127</v>
      </c>
      <c r="G5" s="49">
        <v>123</v>
      </c>
      <c r="H5" s="49">
        <v>147</v>
      </c>
      <c r="I5" s="91">
        <f>IF(D5="","",SUM(E5:H5))</f>
        <v>546</v>
      </c>
      <c r="J5" s="22">
        <v>117</v>
      </c>
      <c r="K5" s="79">
        <v>145</v>
      </c>
      <c r="L5" s="22">
        <v>170</v>
      </c>
      <c r="M5" s="49">
        <v>139</v>
      </c>
      <c r="N5" s="89">
        <f>IF(D5="","",SUM(J5:M5))</f>
        <v>571</v>
      </c>
      <c r="O5" s="52">
        <f>IF(D5="","",SUM(E5,F5,G5,H5,J5,K5,L5,M5))</f>
        <v>1117</v>
      </c>
      <c r="P5" s="16">
        <f>IF(D5="","",COUNTA(E5,F5,G5,H5,J5,K5,L5,M5))</f>
        <v>8</v>
      </c>
      <c r="Q5" s="44">
        <f>IF($D5="","",IF(O5=0,"",O5/P5))</f>
        <v>139.625</v>
      </c>
      <c r="R5" s="49">
        <f>IF(D5="","",(O5+(D5*P5)))</f>
        <v>1565</v>
      </c>
      <c r="S5" s="127">
        <f>IF($D5="","",IF(R5=0,"",R5/P5))</f>
        <v>195.625</v>
      </c>
      <c r="T5" s="181">
        <f>MAX(E5:H5,J5:M5)+D5</f>
        <v>226</v>
      </c>
      <c r="U5" s="177"/>
    </row>
    <row r="6" spans="1:21" ht="12.75" customHeight="1">
      <c r="A6" s="158"/>
      <c r="B6" s="55" t="str">
        <f>IF(C6="","",VLOOKUP(C6,Base!$A:$G,2,FALSE))</f>
        <v>12 103102</v>
      </c>
      <c r="C6" s="27" t="s">
        <v>144</v>
      </c>
      <c r="D6" s="33">
        <f>IF(C6="","",VLOOKUP(C6,Base!$A:$G,7,FALSE))</f>
        <v>53</v>
      </c>
      <c r="E6" s="16">
        <v>147</v>
      </c>
      <c r="F6" s="16">
        <v>190</v>
      </c>
      <c r="G6" s="50">
        <v>139</v>
      </c>
      <c r="H6" s="50">
        <v>127</v>
      </c>
      <c r="I6" s="92">
        <f>IF(D6="","",SUM(E6:H6))</f>
        <v>603</v>
      </c>
      <c r="J6" s="16">
        <v>139</v>
      </c>
      <c r="K6" s="80">
        <v>179</v>
      </c>
      <c r="L6" s="16">
        <v>144</v>
      </c>
      <c r="M6" s="50">
        <v>186</v>
      </c>
      <c r="N6" s="90">
        <f>IF(D6="","",SUM(J6:M6))</f>
        <v>648</v>
      </c>
      <c r="O6" s="53">
        <f>IF(D6="","",SUM(E6,F6,G6,H6,J6,K6,L6,M6))</f>
        <v>1251</v>
      </c>
      <c r="P6" s="16">
        <f>IF(D6="","",COUNTA(E6,F6,G6,H6,J6,K6,L6,M6))</f>
        <v>8</v>
      </c>
      <c r="Q6" s="26">
        <f>IF(D6="","",IF(O6=0,"",O6/P6))</f>
        <v>156.375</v>
      </c>
      <c r="R6" s="50">
        <f>IF(D6="","",(O6+(D6*P6)))</f>
        <v>1675</v>
      </c>
      <c r="S6" s="26">
        <f>IF($D6="","",IF(R6=0,"",R6/P6))</f>
        <v>209.375</v>
      </c>
      <c r="T6" s="182">
        <f>MAX(E6:H6,J6:M6)+D6</f>
        <v>243</v>
      </c>
      <c r="U6" s="178"/>
    </row>
    <row r="7" spans="1:21" ht="12.75" customHeight="1">
      <c r="A7" s="159"/>
      <c r="B7" s="56"/>
      <c r="C7" s="37" t="s">
        <v>1191</v>
      </c>
      <c r="D7" s="45">
        <f>IF(B5="","",SUM(D5:D6))</f>
        <v>109</v>
      </c>
      <c r="E7" s="47">
        <f>IF(D7="","",SUM(E5:E6))</f>
        <v>296</v>
      </c>
      <c r="F7" s="47">
        <f>IF(D7="","",SUM(F5:F6))</f>
        <v>317</v>
      </c>
      <c r="G7" s="47">
        <f>IF(D7="","",SUM(G5:G6))</f>
        <v>262</v>
      </c>
      <c r="H7" s="47">
        <f>IF(D7="","",SUM(H5:H6))</f>
        <v>274</v>
      </c>
      <c r="I7" s="125">
        <f>IF(D7="","",SUM(I5:I6))</f>
        <v>1149</v>
      </c>
      <c r="J7" s="47">
        <f>IF(D7="","",SUM(J5:J6))</f>
        <v>256</v>
      </c>
      <c r="K7" s="47">
        <f>IF(E7="","",SUM(K5:K6))</f>
        <v>324</v>
      </c>
      <c r="L7" s="47">
        <f>IF(D7="","",SUM(L5:L6))</f>
        <v>314</v>
      </c>
      <c r="M7" s="47">
        <f>IF(E7="","",SUM(M5:M6))</f>
        <v>325</v>
      </c>
      <c r="N7" s="47">
        <f>IF(D7="","",SUM(N5:N6))</f>
        <v>1219</v>
      </c>
      <c r="O7" s="54">
        <f>IF(D7="","",SUM(O5:O6))</f>
        <v>2368</v>
      </c>
      <c r="P7" s="45">
        <f>IF(D7="","",SUM(P5:P6))</f>
        <v>16</v>
      </c>
      <c r="Q7" s="46">
        <f>IF(D7="","",IF(O7=0,"",O7/P7))</f>
        <v>148</v>
      </c>
      <c r="R7" s="125">
        <f>IF(E7="","",SUM(R5:R6))</f>
        <v>3240</v>
      </c>
      <c r="S7" s="46">
        <f>IF(D7="","",IF(R7=0,"",R7/P7))</f>
        <v>202.5</v>
      </c>
      <c r="T7" s="183"/>
      <c r="U7" s="180">
        <f>MAX(E7:H7,J7:M7)+D7</f>
        <v>434</v>
      </c>
    </row>
    <row r="8" spans="1:21" ht="12.75" customHeight="1">
      <c r="A8" s="157">
        <v>2</v>
      </c>
      <c r="B8" s="55" t="str">
        <f>IF(C8="","",VLOOKUP(C8,Base!$A:$G,2,FALSE))</f>
        <v>89 60462</v>
      </c>
      <c r="C8" s="27" t="s">
        <v>358</v>
      </c>
      <c r="D8" s="33">
        <f>IF(C8="","",VLOOKUP(C8,Base!$A:$G,7,FALSE))</f>
        <v>34</v>
      </c>
      <c r="E8" s="22">
        <v>220</v>
      </c>
      <c r="F8" s="22">
        <v>165</v>
      </c>
      <c r="G8" s="49">
        <v>163</v>
      </c>
      <c r="H8" s="49">
        <v>145</v>
      </c>
      <c r="I8" s="91">
        <f>IF(D8="","",SUM(E8:H8))</f>
        <v>693</v>
      </c>
      <c r="J8" s="22">
        <v>159</v>
      </c>
      <c r="K8" s="79">
        <v>148</v>
      </c>
      <c r="L8" s="22">
        <v>148</v>
      </c>
      <c r="M8" s="49">
        <v>198</v>
      </c>
      <c r="N8" s="89">
        <f>IF(D8="","",SUM(J8:M8))</f>
        <v>653</v>
      </c>
      <c r="O8" s="52">
        <f>IF(D8="","",SUM(E8,F8,G8,H8,J8,K8,L8,M8))</f>
        <v>1346</v>
      </c>
      <c r="P8" s="16">
        <f>IF(D8="","",COUNTA(E8,F8,G8,H8,J8,K8,L8,M8))</f>
        <v>8</v>
      </c>
      <c r="Q8" s="44">
        <f>IF($D8="","",IF(O8=0,"",O8/P8))</f>
        <v>168.25</v>
      </c>
      <c r="R8" s="49">
        <f>IF(D8="","",(O8+(D8*P8)))</f>
        <v>1618</v>
      </c>
      <c r="S8" s="127">
        <f>IF($D8="","",IF(R8=0,"",R8/P8))</f>
        <v>202.25</v>
      </c>
      <c r="T8" s="181">
        <f>MAX(E8:H8,J8:M8)+D8</f>
        <v>254</v>
      </c>
      <c r="U8" s="179"/>
    </row>
    <row r="9" spans="1:21" ht="12.75" customHeight="1">
      <c r="A9" s="158"/>
      <c r="B9" s="55" t="str">
        <f>IF(C9="","",VLOOKUP(C9,Base!$A:$G,2,FALSE))</f>
        <v>8 95826</v>
      </c>
      <c r="C9" s="27" t="s">
        <v>440</v>
      </c>
      <c r="D9" s="33">
        <f>IF(C9="","",VLOOKUP(C9,Base!$A:$G,7,FALSE))</f>
        <v>49</v>
      </c>
      <c r="E9" s="16">
        <v>138</v>
      </c>
      <c r="F9" s="16">
        <v>137</v>
      </c>
      <c r="G9" s="50">
        <v>167</v>
      </c>
      <c r="H9" s="50">
        <v>135</v>
      </c>
      <c r="I9" s="92">
        <f>IF(D9="","",SUM(E9:H9))</f>
        <v>577</v>
      </c>
      <c r="J9" s="16">
        <v>117</v>
      </c>
      <c r="K9" s="80">
        <v>195</v>
      </c>
      <c r="L9" s="16">
        <v>147</v>
      </c>
      <c r="M9" s="50">
        <v>168</v>
      </c>
      <c r="N9" s="90">
        <f>IF(D9="","",SUM(J9:M9))</f>
        <v>627</v>
      </c>
      <c r="O9" s="53">
        <f>IF(D9="","",SUM(E9,F9,G9,H9,J9,K9,L9,M9))</f>
        <v>1204</v>
      </c>
      <c r="P9" s="16">
        <f>IF(D9="","",COUNTA(E9,F9,G9,H9,J9,K9,L9,M9))</f>
        <v>8</v>
      </c>
      <c r="Q9" s="26">
        <f>IF(D9="","",IF(O9=0,"",O9/P9))</f>
        <v>150.5</v>
      </c>
      <c r="R9" s="50">
        <f>IF(D9="","",(O9+(D9*P9)))</f>
        <v>1596</v>
      </c>
      <c r="S9" s="26">
        <f>IF($D9="","",IF(R9=0,"",R9/P9))</f>
        <v>199.5</v>
      </c>
      <c r="T9" s="182">
        <f>MAX(E9:H9,J9:M9)+D9</f>
        <v>244</v>
      </c>
      <c r="U9" s="178"/>
    </row>
    <row r="10" spans="1:21" ht="12.75" customHeight="1">
      <c r="A10" s="159"/>
      <c r="B10" s="57"/>
      <c r="C10" s="37" t="s">
        <v>1192</v>
      </c>
      <c r="D10" s="45">
        <f>IF(B8="","",SUM(D8:D9))</f>
        <v>83</v>
      </c>
      <c r="E10" s="47">
        <f>IF(D10="","",SUM(E8:E9))</f>
        <v>358</v>
      </c>
      <c r="F10" s="47">
        <f>IF(D10="","",SUM(F8:F9))</f>
        <v>302</v>
      </c>
      <c r="G10" s="51"/>
      <c r="H10" s="51"/>
      <c r="I10" s="125">
        <f>IF(D10="","",SUM(I8:I9))</f>
        <v>1270</v>
      </c>
      <c r="J10" s="47">
        <f>IF(D10="","",SUM(J8:J9))</f>
        <v>276</v>
      </c>
      <c r="K10" s="81"/>
      <c r="L10" s="47">
        <f>IF(D10="","",SUM(L8:L9))</f>
        <v>295</v>
      </c>
      <c r="M10" s="51"/>
      <c r="N10" s="47">
        <f>IF(D10="","",SUM(N8:N9))</f>
        <v>1280</v>
      </c>
      <c r="O10" s="54">
        <f>IF(D10="","",SUM(O8:O9))</f>
        <v>2550</v>
      </c>
      <c r="P10" s="45">
        <f>IF(D10="","",SUM(P8:P9))</f>
        <v>16</v>
      </c>
      <c r="Q10" s="46">
        <f>IF(D10="","",IF(O10=0,"",O10/P10))</f>
        <v>159.375</v>
      </c>
      <c r="R10" s="125">
        <f>IF(E10="","",SUM(R8:R9))</f>
        <v>3214</v>
      </c>
      <c r="S10" s="46">
        <f>IF(D10="","",IF(R10=0,"",R10/P10))</f>
        <v>200.875</v>
      </c>
      <c r="T10" s="183"/>
      <c r="U10" s="180">
        <f>MAX(E10:H10,J10:M10)+D10</f>
        <v>441</v>
      </c>
    </row>
    <row r="11" spans="1:21" ht="12.75" customHeight="1">
      <c r="A11" s="157">
        <v>3</v>
      </c>
      <c r="B11" s="55" t="str">
        <f>IF(C11="","",VLOOKUP(C11,Base!$A:$G,2,FALSE))</f>
        <v>13 105315</v>
      </c>
      <c r="C11" s="27" t="s">
        <v>129</v>
      </c>
      <c r="D11" s="33">
        <f>IF(C11="","",VLOOKUP(C11,Base!$A:$G,7,FALSE))</f>
        <v>56</v>
      </c>
      <c r="E11" s="22">
        <v>127</v>
      </c>
      <c r="F11" s="22">
        <v>120</v>
      </c>
      <c r="G11" s="49">
        <v>151</v>
      </c>
      <c r="H11" s="49">
        <v>157</v>
      </c>
      <c r="I11" s="91">
        <f>IF(D11="","",SUM(E11:H11))</f>
        <v>555</v>
      </c>
      <c r="J11" s="22">
        <v>136</v>
      </c>
      <c r="K11" s="79">
        <v>155</v>
      </c>
      <c r="L11" s="22">
        <v>123</v>
      </c>
      <c r="M11" s="49">
        <v>157</v>
      </c>
      <c r="N11" s="89">
        <f>IF(D11="","",SUM(J11:M11))</f>
        <v>571</v>
      </c>
      <c r="O11" s="52">
        <f>IF(D11="","",SUM(E11,F11,G11,H11,J11,K11,L11,M11))</f>
        <v>1126</v>
      </c>
      <c r="P11" s="16">
        <f>IF(D11="","",COUNTA(E11,F11,G11,H11,J11,K11,L11,M11))</f>
        <v>8</v>
      </c>
      <c r="Q11" s="44">
        <f>IF($D11="","",IF(O11=0,"",O11/P11))</f>
        <v>140.75</v>
      </c>
      <c r="R11" s="49">
        <f>IF(D11="","",(O11+(D11*P11)))</f>
        <v>1574</v>
      </c>
      <c r="S11" s="127">
        <f>IF($D11="","",IF(R11=0,"",R11/P11))</f>
        <v>196.75</v>
      </c>
      <c r="T11" s="181">
        <f>MAX(E11:H11,J11:M11)+D11</f>
        <v>213</v>
      </c>
      <c r="U11" s="177"/>
    </row>
    <row r="12" spans="1:21" ht="12.75" customHeight="1">
      <c r="A12" s="158"/>
      <c r="B12" s="55" t="str">
        <f>IF(C12="","",VLOOKUP(C12,Base!$A:$G,2,FALSE))</f>
        <v>13 105314</v>
      </c>
      <c r="C12" s="27" t="s">
        <v>126</v>
      </c>
      <c r="D12" s="33">
        <f>IF(C12="","",VLOOKUP(C12,Base!$A:$G,7,FALSE))</f>
        <v>50</v>
      </c>
      <c r="E12" s="16">
        <v>189</v>
      </c>
      <c r="F12" s="16">
        <v>156</v>
      </c>
      <c r="G12" s="50">
        <v>157</v>
      </c>
      <c r="H12" s="50">
        <v>137</v>
      </c>
      <c r="I12" s="92">
        <f>IF(D12="","",SUM(E12:H12))</f>
        <v>639</v>
      </c>
      <c r="J12" s="16">
        <v>157</v>
      </c>
      <c r="K12" s="80">
        <v>137</v>
      </c>
      <c r="L12" s="16">
        <v>135</v>
      </c>
      <c r="M12" s="50">
        <v>115</v>
      </c>
      <c r="N12" s="90">
        <f>IF(D12="","",SUM(J12:M12))</f>
        <v>544</v>
      </c>
      <c r="O12" s="53">
        <f>IF(D12="","",SUM(E12,F12,G12,H12,J12,K12,L12,M12))</f>
        <v>1183</v>
      </c>
      <c r="P12" s="16">
        <f>IF(D12="","",COUNTA(E12,F12,G12,H12,J12,K12,L12,M12))</f>
        <v>8</v>
      </c>
      <c r="Q12" s="26">
        <f>IF(D12="","",IF(O12=0,"",O12/P12))</f>
        <v>147.875</v>
      </c>
      <c r="R12" s="50">
        <f>IF(D12="","",(O12+(D12*P12)))</f>
        <v>1583</v>
      </c>
      <c r="S12" s="26">
        <f>IF($D12="","",IF(R12=0,"",R12/P12))</f>
        <v>197.875</v>
      </c>
      <c r="T12" s="182">
        <f>MAX(E12:H12,J12:M12)+D12</f>
        <v>239</v>
      </c>
      <c r="U12" s="178"/>
    </row>
    <row r="13" spans="1:21" ht="12.75" customHeight="1">
      <c r="A13" s="159"/>
      <c r="B13" s="58"/>
      <c r="C13" s="37" t="s">
        <v>1193</v>
      </c>
      <c r="D13" s="45">
        <f>IF(B11="","",SUM(D11:D12))</f>
        <v>106</v>
      </c>
      <c r="E13" s="47">
        <f>IF(D13="","",SUM(E11:E12))</f>
        <v>316</v>
      </c>
      <c r="F13" s="47">
        <f>IF(D13="","",SUM(F11:F12))</f>
        <v>276</v>
      </c>
      <c r="G13" s="51"/>
      <c r="H13" s="51"/>
      <c r="I13" s="125">
        <f>IF(D13="","",SUM(I11:I12))</f>
        <v>1194</v>
      </c>
      <c r="J13" s="47">
        <f>IF(D13="","",SUM(J11:J12))</f>
        <v>293</v>
      </c>
      <c r="K13" s="81"/>
      <c r="L13" s="47">
        <f>IF(D13="","",SUM(L11:L12))</f>
        <v>258</v>
      </c>
      <c r="M13" s="51"/>
      <c r="N13" s="47">
        <f>IF(D13="","",SUM(N11:N12))</f>
        <v>1115</v>
      </c>
      <c r="O13" s="54">
        <f>IF(D13="","",SUM(O11:O12))</f>
        <v>2309</v>
      </c>
      <c r="P13" s="45">
        <f>IF(D13="","",SUM(P11:P12))</f>
        <v>16</v>
      </c>
      <c r="Q13" s="46">
        <f>IF(D13="","",IF(O13=0,"",O13/P13))</f>
        <v>144.3125</v>
      </c>
      <c r="R13" s="125">
        <f>IF(E13="","",SUM(R11:R12))</f>
        <v>3157</v>
      </c>
      <c r="S13" s="46">
        <f>IF(D13="","",IF(R13=0,"",R13/P13))</f>
        <v>197.3125</v>
      </c>
      <c r="T13" s="183"/>
      <c r="U13" s="180">
        <f>MAX(E13:H13,J13:M13)+D13</f>
        <v>422</v>
      </c>
    </row>
    <row r="14" spans="1:21" ht="12.75" customHeight="1">
      <c r="A14" s="157">
        <v>4</v>
      </c>
      <c r="B14" s="55" t="str">
        <f>IF(C14="","",VLOOKUP(C14,Base!$A:$G,2,FALSE))</f>
        <v>5 89606</v>
      </c>
      <c r="C14" s="27" t="s">
        <v>504</v>
      </c>
      <c r="D14" s="33">
        <f>IF(C14="","",VLOOKUP(C14,Base!$A:$G,7,FALSE))</f>
        <v>51</v>
      </c>
      <c r="E14" s="22">
        <v>143</v>
      </c>
      <c r="F14" s="22">
        <v>126</v>
      </c>
      <c r="G14" s="49">
        <v>111</v>
      </c>
      <c r="H14" s="49">
        <v>150</v>
      </c>
      <c r="I14" s="91">
        <f>IF(D14="","",SUM(E14:H14))</f>
        <v>530</v>
      </c>
      <c r="J14" s="22">
        <v>137</v>
      </c>
      <c r="K14" s="79">
        <v>156</v>
      </c>
      <c r="L14" s="22">
        <v>142</v>
      </c>
      <c r="M14" s="49">
        <v>143</v>
      </c>
      <c r="N14" s="89">
        <f>IF(D14="","",SUM(J14:M14))</f>
        <v>578</v>
      </c>
      <c r="O14" s="52">
        <f>IF(D14="","",SUM(E14,F14,G14,H14,J14,K14,L14,M14))</f>
        <v>1108</v>
      </c>
      <c r="P14" s="16">
        <f>IF(D14="","",COUNTA(E14,F14,G14,H14,J14,K14,L14,M14))</f>
        <v>8</v>
      </c>
      <c r="Q14" s="44">
        <f>IF($D14="","",IF(O14=0,"",O14/P14))</f>
        <v>138.5</v>
      </c>
      <c r="R14" s="49">
        <f>IF(D14="","",(O14+(D14*P14)))</f>
        <v>1516</v>
      </c>
      <c r="S14" s="127">
        <f>IF($D14="","",IF(R14=0,"",R14/P14))</f>
        <v>189.5</v>
      </c>
      <c r="T14" s="181">
        <f>MAX(E14:H14,J14:M14)+D14</f>
        <v>207</v>
      </c>
      <c r="U14" s="177"/>
    </row>
    <row r="15" spans="1:21" ht="12.75" customHeight="1">
      <c r="A15" s="158"/>
      <c r="B15" s="55" t="str">
        <f>IF(C15="","",VLOOKUP(C15,Base!$A:$G,2,FALSE))</f>
        <v>7 93694</v>
      </c>
      <c r="C15" s="27" t="s">
        <v>514</v>
      </c>
      <c r="D15" s="33">
        <f>IF(C15="","",VLOOKUP(C15,Base!$A:$G,7,FALSE))</f>
        <v>51</v>
      </c>
      <c r="E15" s="16">
        <v>150</v>
      </c>
      <c r="F15" s="16">
        <v>174</v>
      </c>
      <c r="G15" s="50">
        <v>132</v>
      </c>
      <c r="H15" s="50">
        <v>163</v>
      </c>
      <c r="I15" s="92">
        <f>IF(D15="","",SUM(E15:H15))</f>
        <v>619</v>
      </c>
      <c r="J15" s="16">
        <v>147</v>
      </c>
      <c r="K15" s="80">
        <v>153</v>
      </c>
      <c r="L15" s="16">
        <v>158</v>
      </c>
      <c r="M15" s="50">
        <v>120</v>
      </c>
      <c r="N15" s="90">
        <f>IF(D15="","",SUM(J15:M15))</f>
        <v>578</v>
      </c>
      <c r="O15" s="53">
        <f>IF(D15="","",SUM(E15,F15,G15,H15,J15,K15,L15,M15))</f>
        <v>1197</v>
      </c>
      <c r="P15" s="16">
        <f>IF(D15="","",COUNTA(E15,F15,G15,H15,J15,K15,L15,M15))</f>
        <v>8</v>
      </c>
      <c r="Q15" s="26">
        <f>IF(D15="","",IF(O15=0,"",O15/P15))</f>
        <v>149.625</v>
      </c>
      <c r="R15" s="50">
        <f>IF(D15="","",(O15+(D15*P15)))</f>
        <v>1605</v>
      </c>
      <c r="S15" s="26">
        <f>IF($D15="","",IF(R15=0,"",R15/P15))</f>
        <v>200.625</v>
      </c>
      <c r="T15" s="182">
        <f>MAX(E15:H15,J15:M15)+D15</f>
        <v>225</v>
      </c>
      <c r="U15" s="178"/>
    </row>
    <row r="16" spans="1:21" ht="12.75" customHeight="1">
      <c r="A16" s="159"/>
      <c r="B16" s="58"/>
      <c r="C16" s="37" t="s">
        <v>1195</v>
      </c>
      <c r="D16" s="45">
        <f>IF(B14="","",SUM(D14:D15))</f>
        <v>102</v>
      </c>
      <c r="E16" s="47">
        <f>IF(D16="","",SUM(E14:E15))</f>
        <v>293</v>
      </c>
      <c r="F16" s="47">
        <f>IF(D16="","",SUM(F14:F15))</f>
        <v>300</v>
      </c>
      <c r="G16" s="51"/>
      <c r="H16" s="51"/>
      <c r="I16" s="125">
        <f>IF(D16="","",SUM(I14:I15))</f>
        <v>1149</v>
      </c>
      <c r="J16" s="47">
        <f>IF(D16="","",SUM(J14:J15))</f>
        <v>284</v>
      </c>
      <c r="K16" s="81"/>
      <c r="L16" s="47">
        <f>IF(D16="","",SUM(L14:L15))</f>
        <v>300</v>
      </c>
      <c r="M16" s="51"/>
      <c r="N16" s="47">
        <f>IF(D16="","",SUM(N14:N15))</f>
        <v>1156</v>
      </c>
      <c r="O16" s="54">
        <f>IF(D16="","",SUM(O14:O15))</f>
        <v>2305</v>
      </c>
      <c r="P16" s="45">
        <f>IF(D16="","",SUM(P14:P15))</f>
        <v>16</v>
      </c>
      <c r="Q16" s="46">
        <f>IF(D16="","",IF(O16=0,"",O16/P16))</f>
        <v>144.0625</v>
      </c>
      <c r="R16" s="125">
        <f>IF(E16="","",SUM(R14:R15))</f>
        <v>3121</v>
      </c>
      <c r="S16" s="46">
        <f>IF(D16="","",IF(R16=0,"",R16/P16))</f>
        <v>195.0625</v>
      </c>
      <c r="T16" s="183"/>
      <c r="U16" s="180">
        <f>MAX(E16:H16,J16:M16)+D16</f>
        <v>402</v>
      </c>
    </row>
    <row r="17" spans="1:21" ht="12.75" customHeight="1">
      <c r="A17" s="157">
        <v>5</v>
      </c>
      <c r="B17" s="55" t="str">
        <f>IF(C17="","",VLOOKUP(C17,Base!$A:$G,2,FALSE))</f>
        <v>98 40908</v>
      </c>
      <c r="C17" s="27" t="s">
        <v>1173</v>
      </c>
      <c r="D17" s="33">
        <f>IF(C17="","",VLOOKUP(C17,Base!$A:$G,7,FALSE))</f>
        <v>56</v>
      </c>
      <c r="E17" s="22">
        <v>133</v>
      </c>
      <c r="F17" s="22">
        <v>156</v>
      </c>
      <c r="G17" s="49">
        <v>138</v>
      </c>
      <c r="H17" s="49">
        <v>128</v>
      </c>
      <c r="I17" s="91">
        <f>IF(D17="","",SUM(E17:H17))</f>
        <v>555</v>
      </c>
      <c r="J17" s="22">
        <v>159</v>
      </c>
      <c r="K17" s="79">
        <v>161</v>
      </c>
      <c r="L17" s="22">
        <v>138</v>
      </c>
      <c r="M17" s="49">
        <v>154</v>
      </c>
      <c r="N17" s="89">
        <f>IF(D17="","",SUM(J17:M17))</f>
        <v>612</v>
      </c>
      <c r="O17" s="52">
        <f>IF(D17="","",SUM(E17,F17,G17,H17,J17,K17,L17,M17))</f>
        <v>1167</v>
      </c>
      <c r="P17" s="16">
        <f>IF(D17="","",COUNTA(E17,F17,G17,H17,J17,K17,L17,M17))</f>
        <v>8</v>
      </c>
      <c r="Q17" s="44">
        <f>IF($D17="","",IF(O17=0,"",O17/P17))</f>
        <v>145.875</v>
      </c>
      <c r="R17" s="49">
        <f>IF(D17="","",(O17+(D17*P17)))</f>
        <v>1615</v>
      </c>
      <c r="S17" s="127">
        <f>IF($D17="","",IF(R17=0,"",R17/P17))</f>
        <v>201.875</v>
      </c>
      <c r="T17" s="181">
        <f>MAX(E17:H17,J17:M17)+D17</f>
        <v>217</v>
      </c>
      <c r="U17" s="177"/>
    </row>
    <row r="18" spans="1:21" ht="12.75" customHeight="1">
      <c r="A18" s="158"/>
      <c r="B18" s="55" t="str">
        <f>IF(C18="","",VLOOKUP(C18,Base!$A:$G,2,FALSE))</f>
        <v>3 64834</v>
      </c>
      <c r="C18" s="27" t="s">
        <v>161</v>
      </c>
      <c r="D18" s="33">
        <f>IF(C18="","",VLOOKUP(C18,Base!$A:$G,7,FALSE))</f>
        <v>33</v>
      </c>
      <c r="E18" s="16">
        <v>185</v>
      </c>
      <c r="F18" s="16">
        <v>181</v>
      </c>
      <c r="G18" s="50">
        <v>169</v>
      </c>
      <c r="H18" s="50">
        <v>179</v>
      </c>
      <c r="I18" s="92">
        <f>IF(D18="","",SUM(E18:H18))</f>
        <v>714</v>
      </c>
      <c r="J18" s="16">
        <v>184</v>
      </c>
      <c r="K18" s="80">
        <v>172</v>
      </c>
      <c r="L18" s="16">
        <v>139</v>
      </c>
      <c r="M18" s="50">
        <v>189</v>
      </c>
      <c r="N18" s="90">
        <f>IF(D18="","",SUM(J18:M18))</f>
        <v>684</v>
      </c>
      <c r="O18" s="53">
        <f>IF(D18="","",SUM(E18,F18,G18,H18,J18,K18,L18,M18))</f>
        <v>1398</v>
      </c>
      <c r="P18" s="16">
        <f>IF(D18="","",COUNTA(E18,F18,G18,H18,J18,K18,L18,M18))</f>
        <v>8</v>
      </c>
      <c r="Q18" s="26">
        <f>IF(D18="","",IF(O18=0,"",O18/P18))</f>
        <v>174.75</v>
      </c>
      <c r="R18" s="50">
        <f>IF(D18="","",(O18+(D18*P18)))</f>
        <v>1662</v>
      </c>
      <c r="S18" s="26">
        <f>IF($D18="","",IF(R18=0,"",R18/P18))</f>
        <v>207.75</v>
      </c>
      <c r="T18" s="182">
        <f>MAX(E18:H18,J18:M18)+D18</f>
        <v>222</v>
      </c>
      <c r="U18" s="178"/>
    </row>
    <row r="19" spans="1:21" ht="12.75" customHeight="1">
      <c r="A19" s="159"/>
      <c r="B19" s="58"/>
      <c r="C19" s="37" t="s">
        <v>1194</v>
      </c>
      <c r="D19" s="45">
        <f>IF(B17="","",SUM(D17:D18))</f>
        <v>89</v>
      </c>
      <c r="E19" s="47">
        <f>IF(D19="","",SUM(E17:E18))</f>
        <v>318</v>
      </c>
      <c r="F19" s="47">
        <f>IF(D19="","",SUM(F17:F18))</f>
        <v>337</v>
      </c>
      <c r="G19" s="51"/>
      <c r="H19" s="51"/>
      <c r="I19" s="125">
        <f>IF(D19="","",SUM(I17:I18))</f>
        <v>1269</v>
      </c>
      <c r="J19" s="47">
        <f>IF(D19="","",SUM(J17:J18))</f>
        <v>343</v>
      </c>
      <c r="K19" s="81"/>
      <c r="L19" s="47">
        <f>IF(D19="","",SUM(L17:L18))</f>
        <v>277</v>
      </c>
      <c r="M19" s="51"/>
      <c r="N19" s="47">
        <f>IF(D19="","",SUM(N17:N18))</f>
        <v>1296</v>
      </c>
      <c r="O19" s="54">
        <f>IF(D19="","",SUM(O17:O18))</f>
        <v>2565</v>
      </c>
      <c r="P19" s="45">
        <f>IF(D19="","",SUM(P17:P18))</f>
        <v>16</v>
      </c>
      <c r="Q19" s="46">
        <f>IF(D19="","",IF(O19=0,"",O19/P19))</f>
        <v>160.3125</v>
      </c>
      <c r="R19" s="125">
        <f>IF(E19="","",SUM(R17:R18))</f>
        <v>3277</v>
      </c>
      <c r="S19" s="46">
        <f>IF(D19="","",IF(R19=0,"",R19/P19))</f>
        <v>204.8125</v>
      </c>
      <c r="T19" s="183"/>
      <c r="U19" s="180">
        <f>MAX(E19:H19,J19:M19)+D19</f>
        <v>432</v>
      </c>
    </row>
    <row r="20" spans="1:21" ht="12.75" customHeight="1">
      <c r="A20" s="157">
        <v>6</v>
      </c>
      <c r="B20" s="55" t="str">
        <f>IF(C20="","",VLOOKUP(C20,Base!$A:$G,2,FALSE))</f>
        <v>13 105541</v>
      </c>
      <c r="C20" s="27" t="s">
        <v>872</v>
      </c>
      <c r="D20" s="33">
        <f>IF(C20="","",VLOOKUP(C20,Base!$A:$G,7,FALSE))</f>
        <v>37</v>
      </c>
      <c r="E20" s="22">
        <v>137</v>
      </c>
      <c r="F20" s="22">
        <v>159</v>
      </c>
      <c r="G20" s="49">
        <v>172</v>
      </c>
      <c r="H20" s="49">
        <v>202</v>
      </c>
      <c r="I20" s="91">
        <f>IF(D20="","",SUM(E20:H20))</f>
        <v>670</v>
      </c>
      <c r="J20" s="22">
        <v>132</v>
      </c>
      <c r="K20" s="79">
        <v>144</v>
      </c>
      <c r="L20" s="22">
        <v>166</v>
      </c>
      <c r="M20" s="49">
        <v>148</v>
      </c>
      <c r="N20" s="89">
        <f>IF(D20="","",SUM(J20:M20))</f>
        <v>590</v>
      </c>
      <c r="O20" s="52">
        <f>IF(D20="","",SUM(E20,F20,G20,H20,J20,K20,L20,M20))</f>
        <v>1260</v>
      </c>
      <c r="P20" s="16">
        <f>IF(D20="","",COUNTA(E20,F20,G20,H20,J20,K20,L20,M20))</f>
        <v>8</v>
      </c>
      <c r="Q20" s="44">
        <f>IF($D20="","",IF(O20=0,"",O20/P20))</f>
        <v>157.5</v>
      </c>
      <c r="R20" s="49">
        <f>IF(D20="","",(O20+(D20*P20)))</f>
        <v>1556</v>
      </c>
      <c r="S20" s="127">
        <f>IF($D20="","",IF(R20=0,"",R20/P20))</f>
        <v>194.5</v>
      </c>
      <c r="T20" s="181">
        <f>MAX(E20:H20,J20:M20)+D20</f>
        <v>239</v>
      </c>
      <c r="U20" s="177"/>
    </row>
    <row r="21" spans="1:21" ht="12.75" customHeight="1">
      <c r="A21" s="158"/>
      <c r="B21" s="55" t="str">
        <f>IF(C21="","",VLOOKUP(C21,Base!$A:$G,2,FALSE))</f>
        <v>11 102311</v>
      </c>
      <c r="C21" s="27" t="s">
        <v>896</v>
      </c>
      <c r="D21" s="33">
        <f>IF(C21="","",VLOOKUP(C21,Base!$A:$G,7,FALSE))</f>
        <v>25</v>
      </c>
      <c r="E21" s="16">
        <v>151</v>
      </c>
      <c r="F21" s="16">
        <v>151</v>
      </c>
      <c r="G21" s="50">
        <v>197</v>
      </c>
      <c r="H21" s="50">
        <v>128</v>
      </c>
      <c r="I21" s="92">
        <f>IF(D21="","",SUM(E21:H21))</f>
        <v>627</v>
      </c>
      <c r="J21" s="16">
        <v>172</v>
      </c>
      <c r="K21" s="80">
        <v>155</v>
      </c>
      <c r="L21" s="16">
        <v>113</v>
      </c>
      <c r="M21" s="50">
        <v>154</v>
      </c>
      <c r="N21" s="90">
        <f>IF(D21="","",SUM(J21:M21))</f>
        <v>594</v>
      </c>
      <c r="O21" s="53">
        <f>IF(D21="","",SUM(E21,F21,G21,H21,J21,K21,L21,M21))</f>
        <v>1221</v>
      </c>
      <c r="P21" s="16">
        <f>IF(D21="","",COUNTA(E21,F21,G21,H21,J21,K21,L21,M21))</f>
        <v>8</v>
      </c>
      <c r="Q21" s="26">
        <f>IF(D21="","",IF(O21=0,"",O21/P21))</f>
        <v>152.625</v>
      </c>
      <c r="R21" s="50">
        <f>IF(D21="","",(O21+(D21*P21)))</f>
        <v>1421</v>
      </c>
      <c r="S21" s="26">
        <f>IF($D21="","",IF(R21=0,"",R21/P21))</f>
        <v>177.625</v>
      </c>
      <c r="T21" s="182">
        <f>MAX(E21:H21,J21:M21)+D21</f>
        <v>222</v>
      </c>
      <c r="U21" s="178"/>
    </row>
    <row r="22" spans="1:21" ht="12.75" customHeight="1">
      <c r="A22" s="159"/>
      <c r="B22" s="58"/>
      <c r="C22" s="37" t="s">
        <v>1210</v>
      </c>
      <c r="D22" s="45">
        <f>IF(B20="","",SUM(D20:D21))</f>
        <v>62</v>
      </c>
      <c r="E22" s="47">
        <f>IF(D22="","",SUM(E20:E21))</f>
        <v>288</v>
      </c>
      <c r="F22" s="47">
        <f>IF(D22="","",SUM(F20:F21))</f>
        <v>310</v>
      </c>
      <c r="G22" s="51"/>
      <c r="H22" s="51"/>
      <c r="I22" s="125">
        <f>IF(D22="","",SUM(I20:I21))</f>
        <v>1297</v>
      </c>
      <c r="J22" s="47">
        <f>IF(D22="","",SUM(J20:J21))</f>
        <v>304</v>
      </c>
      <c r="K22" s="81"/>
      <c r="L22" s="47">
        <f>IF(D22="","",SUM(L20:L21))</f>
        <v>279</v>
      </c>
      <c r="M22" s="51"/>
      <c r="N22" s="47">
        <f>IF(D22="","",SUM(N20:N21))</f>
        <v>1184</v>
      </c>
      <c r="O22" s="54">
        <f>IF(D22="","",SUM(O20:O21))</f>
        <v>2481</v>
      </c>
      <c r="P22" s="45">
        <f>IF(D22="","",SUM(P20:P21))</f>
        <v>16</v>
      </c>
      <c r="Q22" s="46">
        <f>IF(D22="","",IF(O22=0,"",O22/P22))</f>
        <v>155.0625</v>
      </c>
      <c r="R22" s="125">
        <f>IF(E22="","",SUM(R20:R21))</f>
        <v>2977</v>
      </c>
      <c r="S22" s="46">
        <f>IF(D22="","",IF(R22=0,"",R22/P22))</f>
        <v>186.0625</v>
      </c>
      <c r="T22" s="183"/>
      <c r="U22" s="180">
        <f>MAX(E22:H22,J22:M22)+D22</f>
        <v>372</v>
      </c>
    </row>
    <row r="23" spans="1:21" ht="12.75" customHeight="1">
      <c r="A23" s="157">
        <v>7</v>
      </c>
      <c r="B23" s="55" t="str">
        <f>IF(C23="","",VLOOKUP(C23,Base!$A:$G,2,FALSE))</f>
        <v>13 105319</v>
      </c>
      <c r="C23" s="27" t="s">
        <v>140</v>
      </c>
      <c r="D23" s="33">
        <f>IF(C23="","",VLOOKUP(C23,Base!$A:$G,7,FALSE))</f>
        <v>62</v>
      </c>
      <c r="E23" s="22">
        <v>111</v>
      </c>
      <c r="F23" s="22">
        <v>142</v>
      </c>
      <c r="G23" s="49">
        <v>124</v>
      </c>
      <c r="H23" s="49">
        <v>154</v>
      </c>
      <c r="I23" s="91">
        <f>IF(D23="","",SUM(E23:H23))</f>
        <v>531</v>
      </c>
      <c r="J23" s="22">
        <v>155</v>
      </c>
      <c r="K23" s="79">
        <v>122</v>
      </c>
      <c r="L23" s="22">
        <v>104</v>
      </c>
      <c r="M23" s="49">
        <v>157</v>
      </c>
      <c r="N23" s="89">
        <f>IF(D23="","",SUM(J23:M23))</f>
        <v>538</v>
      </c>
      <c r="O23" s="52">
        <f>IF(D23="","",SUM(E23,F23,G23,H23,J23,K23,L23,M23))</f>
        <v>1069</v>
      </c>
      <c r="P23" s="16">
        <f>IF(D23="","",COUNTA(E23,F23,G23,H23,J23,K23,L23,M23))</f>
        <v>8</v>
      </c>
      <c r="Q23" s="44">
        <f>IF($D23="","",IF(O23=0,"",O23/P23))</f>
        <v>133.625</v>
      </c>
      <c r="R23" s="49">
        <f>IF(D23="","",(O23+(D23*P23)))</f>
        <v>1565</v>
      </c>
      <c r="S23" s="127">
        <f>IF($D23="","",IF(R23=0,"",R23/P23))</f>
        <v>195.625</v>
      </c>
      <c r="T23" s="181">
        <f>MAX(E23:H23,J23:M23)+D23</f>
        <v>219</v>
      </c>
      <c r="U23" s="177"/>
    </row>
    <row r="24" spans="1:22" ht="12.75" customHeight="1">
      <c r="A24" s="158"/>
      <c r="B24" s="55" t="str">
        <f>IF(C24="","",VLOOKUP(C24,Base!$A:$G,2,FALSE))</f>
        <v>12 103141</v>
      </c>
      <c r="C24" s="27" t="s">
        <v>135</v>
      </c>
      <c r="D24" s="33">
        <f>IF(C24="","",VLOOKUP(C24,Base!$A:$G,7,FALSE))</f>
        <v>49</v>
      </c>
      <c r="E24" s="16">
        <v>177</v>
      </c>
      <c r="F24" s="16">
        <v>167</v>
      </c>
      <c r="G24" s="50">
        <v>168</v>
      </c>
      <c r="H24" s="50">
        <v>166</v>
      </c>
      <c r="I24" s="92">
        <f>IF(D24="","",SUM(E24:H24))</f>
        <v>678</v>
      </c>
      <c r="J24" s="16">
        <v>149</v>
      </c>
      <c r="K24" s="80">
        <v>149</v>
      </c>
      <c r="L24" s="16">
        <v>154</v>
      </c>
      <c r="M24" s="50">
        <v>150</v>
      </c>
      <c r="N24" s="90">
        <f>IF(D24="","",SUM(J24:M24))</f>
        <v>602</v>
      </c>
      <c r="O24" s="53">
        <f>IF(D24="","",SUM(E24,F24,G24,H24,J24,K24,L24,M24))</f>
        <v>1280</v>
      </c>
      <c r="P24" s="16">
        <f>IF(D24="","",COUNTA(E24,F24,G24,H24,J24,K24,L24,M24))</f>
        <v>8</v>
      </c>
      <c r="Q24" s="26">
        <f>IF(D24="","",IF(O24=0,"",O24/P24))</f>
        <v>160</v>
      </c>
      <c r="R24" s="50">
        <f>IF(D24="","",(O24+(D24*P24)))</f>
        <v>1672</v>
      </c>
      <c r="S24" s="26">
        <f>IF($D24="","",IF(R24=0,"",R24/P24))</f>
        <v>209</v>
      </c>
      <c r="T24" s="182">
        <f>MAX(E24:H24,J24:M24)+D24</f>
        <v>226</v>
      </c>
      <c r="U24" s="178"/>
      <c r="V24" s="11"/>
    </row>
    <row r="25" spans="1:21" ht="12.75" customHeight="1">
      <c r="A25" s="159"/>
      <c r="B25" s="58"/>
      <c r="C25" s="37" t="s">
        <v>1196</v>
      </c>
      <c r="D25" s="45">
        <f>IF(B23="","",SUM(D23:D24))</f>
        <v>111</v>
      </c>
      <c r="E25" s="47">
        <f>IF(D25="","",SUM(E23:E24))</f>
        <v>288</v>
      </c>
      <c r="F25" s="47">
        <f>IF(D25="","",SUM(F23:F24))</f>
        <v>309</v>
      </c>
      <c r="G25" s="51"/>
      <c r="H25" s="51"/>
      <c r="I25" s="125">
        <f>IF(D25="","",SUM(I23:I24))</f>
        <v>1209</v>
      </c>
      <c r="J25" s="47">
        <f>IF(D25="","",SUM(J23:J24))</f>
        <v>304</v>
      </c>
      <c r="K25" s="81"/>
      <c r="L25" s="47">
        <f>IF(D25="","",SUM(L23:L24))</f>
        <v>258</v>
      </c>
      <c r="M25" s="51"/>
      <c r="N25" s="47">
        <f>IF(D25="","",SUM(N23:N24))</f>
        <v>1140</v>
      </c>
      <c r="O25" s="54">
        <f>IF(D25="","",SUM(O23:O24))</f>
        <v>2349</v>
      </c>
      <c r="P25" s="45">
        <f>IF(D25="","",SUM(P23:P24))</f>
        <v>16</v>
      </c>
      <c r="Q25" s="46">
        <f>IF(D25="","",IF(O25=0,"",O25/P25))</f>
        <v>146.8125</v>
      </c>
      <c r="R25" s="125">
        <f>IF(E25="","",SUM(R23:R24))</f>
        <v>3237</v>
      </c>
      <c r="S25" s="46">
        <f>IF(D25="","",IF(R25=0,"",R25/P25))</f>
        <v>202.3125</v>
      </c>
      <c r="T25" s="183"/>
      <c r="U25" s="180">
        <f>MAX(E25:H25,J25:M25)+D25</f>
        <v>420</v>
      </c>
    </row>
    <row r="26" spans="1:21" ht="12.75" customHeight="1">
      <c r="A26" s="157">
        <v>8</v>
      </c>
      <c r="B26" s="55" t="str">
        <f>IF(C26="","",VLOOKUP(C26,Base!$A:$G,2,FALSE))</f>
        <v>0 60837</v>
      </c>
      <c r="C26" s="27" t="s">
        <v>1111</v>
      </c>
      <c r="D26" s="33">
        <f>IF(C26="","",VLOOKUP(C26,Base!$A:$G,7,FALSE))</f>
        <v>15</v>
      </c>
      <c r="E26" s="22">
        <v>186</v>
      </c>
      <c r="F26" s="22">
        <v>158</v>
      </c>
      <c r="G26" s="49">
        <v>178</v>
      </c>
      <c r="H26" s="49">
        <v>181</v>
      </c>
      <c r="I26" s="91">
        <f>IF(D26="","",SUM(E26:H26))</f>
        <v>703</v>
      </c>
      <c r="J26" s="22">
        <v>189</v>
      </c>
      <c r="K26" s="79">
        <v>189</v>
      </c>
      <c r="L26" s="22">
        <v>200</v>
      </c>
      <c r="M26" s="49">
        <v>215</v>
      </c>
      <c r="N26" s="89">
        <f>IF(D26="","",SUM(J26:M26))</f>
        <v>793</v>
      </c>
      <c r="O26" s="52">
        <f>IF(D26="","",SUM(E26,F26,G26,H26,J26,K26,L26,M26))</f>
        <v>1496</v>
      </c>
      <c r="P26" s="16">
        <f>IF(D26="","",COUNTA(E26,F26,G26,H26,J26,K26,L26,M26))</f>
        <v>8</v>
      </c>
      <c r="Q26" s="44">
        <f>IF($D26="","",IF(O26=0,"",O26/P26))</f>
        <v>187</v>
      </c>
      <c r="R26" s="49">
        <f>IF(D26="","",(O26+(D26*P26)))</f>
        <v>1616</v>
      </c>
      <c r="S26" s="127">
        <f>IF($D26="","",IF(R26=0,"",R26/P26))</f>
        <v>202</v>
      </c>
      <c r="T26" s="181">
        <f>MAX(E26:H26,J26:M26)+D26</f>
        <v>230</v>
      </c>
      <c r="U26" s="177"/>
    </row>
    <row r="27" spans="1:21" ht="12.75" customHeight="1">
      <c r="A27" s="158"/>
      <c r="B27" s="55" t="str">
        <f>IF(C27="","",VLOOKUP(C27,Base!$A:$G,2,FALSE))</f>
        <v>4 87093</v>
      </c>
      <c r="C27" s="27" t="s">
        <v>558</v>
      </c>
      <c r="D27" s="33">
        <f>IF(C27="","",VLOOKUP(C27,Base!$A:$G,7,FALSE))</f>
        <v>30</v>
      </c>
      <c r="E27" s="16">
        <v>149</v>
      </c>
      <c r="F27" s="16">
        <v>175</v>
      </c>
      <c r="G27" s="50">
        <v>167</v>
      </c>
      <c r="H27" s="50">
        <v>163</v>
      </c>
      <c r="I27" s="92">
        <f>IF(D27="","",SUM(E27:H27))</f>
        <v>654</v>
      </c>
      <c r="J27" s="6">
        <v>158</v>
      </c>
      <c r="K27" s="16">
        <v>175</v>
      </c>
      <c r="L27" s="80">
        <v>130</v>
      </c>
      <c r="M27" s="16">
        <v>179</v>
      </c>
      <c r="N27" s="90">
        <f>IF(D27="","",SUM(J27:M27))</f>
        <v>642</v>
      </c>
      <c r="O27" s="53">
        <f>IF(D27="","",SUM(E27,F27,G27,H27,J27,K27,L27,M27))</f>
        <v>1296</v>
      </c>
      <c r="P27" s="16">
        <f>IF(D27="","",COUNTA(E27,F27,G27,H27,K27,L27,M27,#REF!))</f>
        <v>8</v>
      </c>
      <c r="Q27" s="26">
        <f>IF(D27="","",IF(O27=0,"",O27/P27))</f>
        <v>162</v>
      </c>
      <c r="R27" s="50">
        <f>IF(D27="","",(O27+(D27*P27)))</f>
        <v>1536</v>
      </c>
      <c r="S27" s="26">
        <f>IF($D27="","",IF(R27=0,"",R27/P27))</f>
        <v>192</v>
      </c>
      <c r="T27" s="182">
        <f>MAX(E27:H27,J27:M27)+D27</f>
        <v>209</v>
      </c>
      <c r="U27" s="178"/>
    </row>
    <row r="28" spans="1:21" ht="12.75" customHeight="1">
      <c r="A28" s="159"/>
      <c r="B28" s="58"/>
      <c r="C28" s="37" t="s">
        <v>1198</v>
      </c>
      <c r="D28" s="45">
        <f>IF(B26="","",SUM(D26:D27))</f>
        <v>45</v>
      </c>
      <c r="E28" s="47">
        <f>IF(D28="","",SUM(E26:E27))</f>
        <v>335</v>
      </c>
      <c r="F28" s="47">
        <f>IF(D28="","",SUM(F26:F27))</f>
        <v>333</v>
      </c>
      <c r="G28" s="47">
        <f>IF(E28="","",SUM(G26:G27))</f>
        <v>345</v>
      </c>
      <c r="H28" s="47">
        <f>IF(F28="","",SUM(H26:H27))</f>
        <v>344</v>
      </c>
      <c r="I28" s="125">
        <f>IF(D28="","",SUM(I26:I27))</f>
        <v>1357</v>
      </c>
      <c r="J28" s="47">
        <f>IF(D28="","",SUM(J26:J27))</f>
        <v>347</v>
      </c>
      <c r="K28" s="47">
        <f>IF(E28="","",SUM(K26:K27))</f>
        <v>364</v>
      </c>
      <c r="L28" s="47">
        <f>IF(D28="","",SUM(L26:L27))</f>
        <v>330</v>
      </c>
      <c r="M28" s="47">
        <f>IF(E28="","",SUM(M26:M27))</f>
        <v>394</v>
      </c>
      <c r="N28" s="47">
        <f>IF(D28="","",SUM(N26:N27))</f>
        <v>1435</v>
      </c>
      <c r="O28" s="54">
        <f>IF(D28="","",SUM(O26:O27))</f>
        <v>2792</v>
      </c>
      <c r="P28" s="45">
        <f>IF(D28="","",SUM(P26:P27))</f>
        <v>16</v>
      </c>
      <c r="Q28" s="46">
        <f>IF(D28="","",IF(O28=0,"",O28/P28))</f>
        <v>174.5</v>
      </c>
      <c r="R28" s="125">
        <f>IF(E28="","",SUM(R26:R27))</f>
        <v>3152</v>
      </c>
      <c r="S28" s="46">
        <f>IF(D28="","",IF(R28=0,"",R28/P28))</f>
        <v>197</v>
      </c>
      <c r="T28" s="183"/>
      <c r="U28" s="180">
        <f>MAX(E28:H28,J28:M28)+D28</f>
        <v>439</v>
      </c>
    </row>
    <row r="29" spans="1:21" ht="12.75" customHeight="1">
      <c r="A29" s="157">
        <v>9</v>
      </c>
      <c r="B29" s="55" t="str">
        <f>IF(C29="","",VLOOKUP(C29,Base!$A:$G,2,FALSE))</f>
        <v>99 41754</v>
      </c>
      <c r="C29" s="27" t="s">
        <v>308</v>
      </c>
      <c r="D29" s="33">
        <f>IF(C29="","",VLOOKUP(C29,Base!$A:$G,7,FALSE))</f>
        <v>30</v>
      </c>
      <c r="E29" s="22">
        <v>186</v>
      </c>
      <c r="F29" s="22">
        <v>191</v>
      </c>
      <c r="G29" s="49">
        <v>172</v>
      </c>
      <c r="H29" s="49">
        <v>162</v>
      </c>
      <c r="I29" s="91">
        <f>IF(D29="","",SUM(E29:H29))</f>
        <v>711</v>
      </c>
      <c r="J29" s="22">
        <v>162</v>
      </c>
      <c r="K29" s="79">
        <v>128</v>
      </c>
      <c r="L29" s="22">
        <v>188</v>
      </c>
      <c r="M29" s="49">
        <v>200</v>
      </c>
      <c r="N29" s="89">
        <f>IF(D29="","",SUM(J29:M29))</f>
        <v>678</v>
      </c>
      <c r="O29" s="52">
        <f>IF(D29="","",SUM(E29,F29,G29,H29,J29,K29,L29,M29))</f>
        <v>1389</v>
      </c>
      <c r="P29" s="16">
        <f>IF(D29="","",COUNTA(E29,F29,G29,H29,J29,K29,L29,M29))</f>
        <v>8</v>
      </c>
      <c r="Q29" s="44">
        <f>IF($D29="","",IF(O29=0,"",O29/P29))</f>
        <v>173.625</v>
      </c>
      <c r="R29" s="49">
        <f>IF(D29="","",(O29+(D29*P29)))</f>
        <v>1629</v>
      </c>
      <c r="S29" s="127">
        <f>IF($D29="","",IF(R29=0,"",R29/P29))</f>
        <v>203.625</v>
      </c>
      <c r="T29" s="181">
        <f>MAX(E29:H29,J29:M29)+D29</f>
        <v>230</v>
      </c>
      <c r="U29" s="177"/>
    </row>
    <row r="30" spans="1:21" ht="12.75" customHeight="1">
      <c r="A30" s="158"/>
      <c r="B30" s="55" t="str">
        <f>IF(C30="","",VLOOKUP(C30,Base!$A:$G,2,FALSE))</f>
        <v>8 95719</v>
      </c>
      <c r="C30" s="27" t="s">
        <v>331</v>
      </c>
      <c r="D30" s="33">
        <f>IF(C30="","",VLOOKUP(C30,Base!$A:$G,7,FALSE))</f>
        <v>32</v>
      </c>
      <c r="E30" s="16">
        <v>160</v>
      </c>
      <c r="F30" s="16">
        <v>156</v>
      </c>
      <c r="G30" s="50">
        <v>139</v>
      </c>
      <c r="H30" s="50">
        <v>157</v>
      </c>
      <c r="I30" s="92">
        <f>IF(D30="","",SUM(E30:H30))</f>
        <v>612</v>
      </c>
      <c r="J30" s="16">
        <v>170</v>
      </c>
      <c r="K30" s="80">
        <v>169</v>
      </c>
      <c r="L30" s="16">
        <v>178</v>
      </c>
      <c r="M30" s="50">
        <v>144</v>
      </c>
      <c r="N30" s="90">
        <f>IF(D30="","",SUM(J30:M30))</f>
        <v>661</v>
      </c>
      <c r="O30" s="53">
        <f>IF(D30="","",SUM(E30,F30,G30,H30,J30,K30,L30,M30))</f>
        <v>1273</v>
      </c>
      <c r="P30" s="16">
        <f>IF(D30="","",COUNTA(E30,F30,G30,H30,J30,K30,L30,M30))</f>
        <v>8</v>
      </c>
      <c r="Q30" s="26">
        <f>IF(D30="","",IF(O30=0,"",O30/P30))</f>
        <v>159.125</v>
      </c>
      <c r="R30" s="50">
        <f>IF(D30="","",(O30+(D30*P30)))</f>
        <v>1529</v>
      </c>
      <c r="S30" s="26">
        <f>IF($D30="","",IF(R30=0,"",R30/P30))</f>
        <v>191.125</v>
      </c>
      <c r="T30" s="182">
        <f>MAX(E30:H30,J30:M30)+D30</f>
        <v>210</v>
      </c>
      <c r="U30" s="178"/>
    </row>
    <row r="31" spans="1:21" ht="12.75" customHeight="1">
      <c r="A31" s="159"/>
      <c r="B31" s="58"/>
      <c r="C31" s="37" t="s">
        <v>1200</v>
      </c>
      <c r="D31" s="45">
        <f>IF(B29="","",SUM(D29:D30))</f>
        <v>62</v>
      </c>
      <c r="E31" s="47">
        <f>IF(D31="","",SUM(E29:E30))</f>
        <v>346</v>
      </c>
      <c r="F31" s="47">
        <f>IF(D31="","",SUM(F29:F30))</f>
        <v>347</v>
      </c>
      <c r="G31" s="51"/>
      <c r="H31" s="51"/>
      <c r="I31" s="125">
        <f>IF(D31="","",SUM(I29:I30))</f>
        <v>1323</v>
      </c>
      <c r="J31" s="47">
        <f>IF(D31="","",SUM(J29:J30))</f>
        <v>332</v>
      </c>
      <c r="K31" s="81"/>
      <c r="L31" s="47">
        <f>IF(D31="","",SUM(L29:L30))</f>
        <v>366</v>
      </c>
      <c r="M31" s="51"/>
      <c r="N31" s="47">
        <f>IF(D31="","",SUM(N29:N30))</f>
        <v>1339</v>
      </c>
      <c r="O31" s="54">
        <f>IF(D31="","",SUM(O29:O30))</f>
        <v>2662</v>
      </c>
      <c r="P31" s="45">
        <f>IF(D31="","",SUM(P29:P30))</f>
        <v>16</v>
      </c>
      <c r="Q31" s="46">
        <f>IF(D31="","",IF(O31=0,"",O31/P31))</f>
        <v>166.375</v>
      </c>
      <c r="R31" s="125">
        <f>IF(E31="","",SUM(R29:R30))</f>
        <v>3158</v>
      </c>
      <c r="S31" s="46">
        <f>IF(D31="","",IF(R31=0,"",R31/P31))</f>
        <v>197.375</v>
      </c>
      <c r="T31" s="183"/>
      <c r="U31" s="180">
        <f>MAX(E31:H31,J31:M31)+D31</f>
        <v>428</v>
      </c>
    </row>
    <row r="32" spans="1:21" ht="12.75" customHeight="1">
      <c r="A32" s="157">
        <v>10</v>
      </c>
      <c r="B32" s="55" t="str">
        <f>IF(C32="","",VLOOKUP(C32,Base!$A:$G,2,FALSE))</f>
        <v>5 90541</v>
      </c>
      <c r="C32" s="27" t="s">
        <v>173</v>
      </c>
      <c r="D32" s="33">
        <f>IF(C32="","",VLOOKUP(C32,Base!$A:$G,7,FALSE))</f>
        <v>42</v>
      </c>
      <c r="E32" s="22">
        <v>132</v>
      </c>
      <c r="F32" s="22">
        <v>118</v>
      </c>
      <c r="G32" s="49">
        <v>162</v>
      </c>
      <c r="H32" s="49">
        <v>158</v>
      </c>
      <c r="I32" s="91">
        <f>IF(D32="","",SUM(E32:H32))</f>
        <v>570</v>
      </c>
      <c r="J32" s="22">
        <v>159</v>
      </c>
      <c r="K32" s="79">
        <v>136</v>
      </c>
      <c r="L32" s="22">
        <v>203</v>
      </c>
      <c r="M32" s="49">
        <v>138</v>
      </c>
      <c r="N32" s="89">
        <f>IF(D32="","",SUM(J32:M32))</f>
        <v>636</v>
      </c>
      <c r="O32" s="52">
        <f>IF(D32="","",SUM(E32,F32,G32,H32,J32,K32,L32,M32))</f>
        <v>1206</v>
      </c>
      <c r="P32" s="16">
        <f>IF(D32="","",COUNTA(E32,F32,G32,H32,J32,K32,L32,M32))</f>
        <v>8</v>
      </c>
      <c r="Q32" s="44">
        <f>IF($D32="","",IF(O32=0,"",O32/P32))</f>
        <v>150.75</v>
      </c>
      <c r="R32" s="49">
        <f>IF(D32="","",(O32+(D32*P32)))</f>
        <v>1542</v>
      </c>
      <c r="S32" s="127">
        <f>IF($D32="","",IF(R32=0,"",R32/P32))</f>
        <v>192.75</v>
      </c>
      <c r="T32" s="181">
        <f>MAX(E32:H32,J32:M32)+D32</f>
        <v>245</v>
      </c>
      <c r="U32" s="177"/>
    </row>
    <row r="33" spans="1:21" ht="12.75" customHeight="1">
      <c r="A33" s="158"/>
      <c r="B33" s="55" t="str">
        <f>IF(C33="","",VLOOKUP(C33,Base!$A:$G,2,FALSE))</f>
        <v>2 64224</v>
      </c>
      <c r="C33" s="27" t="s">
        <v>159</v>
      </c>
      <c r="D33" s="33">
        <f>IF(C33="","",VLOOKUP(C33,Base!$A:$G,7,FALSE))</f>
        <v>30</v>
      </c>
      <c r="E33" s="16">
        <v>190</v>
      </c>
      <c r="F33" s="16">
        <v>161</v>
      </c>
      <c r="G33" s="50">
        <v>189</v>
      </c>
      <c r="H33" s="50">
        <v>160</v>
      </c>
      <c r="I33" s="92">
        <f>IF(D33="","",SUM(E33:H33))</f>
        <v>700</v>
      </c>
      <c r="J33" s="16">
        <v>135</v>
      </c>
      <c r="K33" s="80">
        <v>169</v>
      </c>
      <c r="L33" s="16">
        <v>179</v>
      </c>
      <c r="M33" s="50">
        <v>148</v>
      </c>
      <c r="N33" s="90">
        <f>IF(D33="","",SUM(J33:M33))</f>
        <v>631</v>
      </c>
      <c r="O33" s="53">
        <f>IF(D33="","",SUM(E33,F33,G33,H33,J33,K33,L33,M33))</f>
        <v>1331</v>
      </c>
      <c r="P33" s="16">
        <f>IF(D33="","",COUNTA(E33,F33,G33,H33,J33,K33,L33,M33))</f>
        <v>8</v>
      </c>
      <c r="Q33" s="26">
        <f>IF(D33="","",IF(O33=0,"",O33/P33))</f>
        <v>166.375</v>
      </c>
      <c r="R33" s="50">
        <f>IF(D33="","",(O33+(D33*P33)))</f>
        <v>1571</v>
      </c>
      <c r="S33" s="26">
        <f>IF($D33="","",IF(R33=0,"",R33/P33))</f>
        <v>196.375</v>
      </c>
      <c r="T33" s="182">
        <f>MAX(E33:H33,J33:M33)+D33</f>
        <v>220</v>
      </c>
      <c r="U33" s="178"/>
    </row>
    <row r="34" spans="1:21" ht="12.75" customHeight="1">
      <c r="A34" s="159"/>
      <c r="B34" s="58"/>
      <c r="C34" s="37" t="s">
        <v>1199</v>
      </c>
      <c r="D34" s="45">
        <f>IF(B32="","",SUM(D32:D33))</f>
        <v>72</v>
      </c>
      <c r="E34" s="47">
        <f>IF(D34="","",SUM(E32:E33))</f>
        <v>322</v>
      </c>
      <c r="F34" s="47">
        <f>IF(D34="","",SUM(F32:F33))</f>
        <v>279</v>
      </c>
      <c r="G34" s="51"/>
      <c r="H34" s="51"/>
      <c r="I34" s="125">
        <f>IF(D34="","",SUM(I32:I33))</f>
        <v>1270</v>
      </c>
      <c r="J34" s="47">
        <f>IF(D34="","",SUM(J32:J33))</f>
        <v>294</v>
      </c>
      <c r="K34" s="81"/>
      <c r="L34" s="47">
        <f>IF(D34="","",SUM(L32:L33))</f>
        <v>382</v>
      </c>
      <c r="M34" s="51"/>
      <c r="N34" s="47">
        <f>IF(D34="","",SUM(N32:N33))</f>
        <v>1267</v>
      </c>
      <c r="O34" s="54">
        <f>IF(D34="","",SUM(O32:O33))</f>
        <v>2537</v>
      </c>
      <c r="P34" s="45">
        <f>IF(D34="","",SUM(P32:P33))</f>
        <v>16</v>
      </c>
      <c r="Q34" s="46">
        <f>IF(D34="","",IF(O34=0,"",O34/P34))</f>
        <v>158.5625</v>
      </c>
      <c r="R34" s="125">
        <f>IF(E34="","",SUM(R32:R33))</f>
        <v>3113</v>
      </c>
      <c r="S34" s="46">
        <f>IF(D34="","",IF(R34=0,"",R34/P34))</f>
        <v>194.5625</v>
      </c>
      <c r="T34" s="183"/>
      <c r="U34" s="180">
        <f>MAX(E34:H34,J34:M34)+D34</f>
        <v>454</v>
      </c>
    </row>
    <row r="35" spans="1:21" ht="12.75" customHeight="1">
      <c r="A35" s="157">
        <v>11</v>
      </c>
      <c r="B35" s="55" t="str">
        <f>IF(C35="","",VLOOKUP(C35,Base!$A:$G,2,FALSE))</f>
        <v>87 51453</v>
      </c>
      <c r="C35" s="27" t="s">
        <v>908</v>
      </c>
      <c r="D35" s="33">
        <f>IF(C35="","",VLOOKUP(C35,Base!$A:$G,7,FALSE))</f>
        <v>43</v>
      </c>
      <c r="E35" s="22">
        <v>175</v>
      </c>
      <c r="F35" s="22">
        <v>163</v>
      </c>
      <c r="G35" s="49">
        <v>175</v>
      </c>
      <c r="H35" s="49">
        <v>150</v>
      </c>
      <c r="I35" s="91">
        <f>IF(D35="","",SUM(E35:H35))</f>
        <v>663</v>
      </c>
      <c r="J35" s="22">
        <v>132</v>
      </c>
      <c r="K35" s="79">
        <v>163</v>
      </c>
      <c r="L35" s="22">
        <v>164</v>
      </c>
      <c r="M35" s="49">
        <v>192</v>
      </c>
      <c r="N35" s="89">
        <f>IF(D35="","",SUM(J35:M35))</f>
        <v>651</v>
      </c>
      <c r="O35" s="52">
        <f>IF(D35="","",SUM(E35,F35,G35,H35,J35,K35,L35,M35))</f>
        <v>1314</v>
      </c>
      <c r="P35" s="16">
        <f>IF(D35="","",COUNTA(E35,F35,G35,H35,J35,K35,L35,M35))</f>
        <v>8</v>
      </c>
      <c r="Q35" s="44">
        <f>IF($D35="","",IF(O35=0,"",O35/P35))</f>
        <v>164.25</v>
      </c>
      <c r="R35" s="49">
        <f>IF(D35="","",(O35+(D35*P35)))</f>
        <v>1658</v>
      </c>
      <c r="S35" s="127">
        <f>IF($D35="","",IF(R35=0,"",R35/P35))</f>
        <v>207.25</v>
      </c>
      <c r="T35" s="181">
        <f>MAX(E35:H35,J35:M35)+D35</f>
        <v>235</v>
      </c>
      <c r="U35" s="177"/>
    </row>
    <row r="36" spans="1:21" ht="12.75" customHeight="1">
      <c r="A36" s="158"/>
      <c r="B36" s="55" t="str">
        <f>IF(C36="","",VLOOKUP(C36,Base!$A:$G,2,FALSE))</f>
        <v>85 15748</v>
      </c>
      <c r="C36" s="27" t="s">
        <v>910</v>
      </c>
      <c r="D36" s="33">
        <f>IF(C36="","",VLOOKUP(C36,Base!$A:$G,7,FALSE))</f>
        <v>28</v>
      </c>
      <c r="E36" s="16">
        <v>157</v>
      </c>
      <c r="F36" s="16">
        <v>233</v>
      </c>
      <c r="G36" s="50">
        <v>169</v>
      </c>
      <c r="H36" s="50">
        <v>174</v>
      </c>
      <c r="I36" s="92">
        <f>IF(D36="","",SUM(E36:H36))</f>
        <v>733</v>
      </c>
      <c r="J36" s="16">
        <v>187</v>
      </c>
      <c r="K36" s="80">
        <v>194</v>
      </c>
      <c r="L36" s="16">
        <v>142</v>
      </c>
      <c r="M36" s="50">
        <v>159</v>
      </c>
      <c r="N36" s="90">
        <f>IF(D36="","",SUM(J36:M36))</f>
        <v>682</v>
      </c>
      <c r="O36" s="53">
        <f>IF(D36="","",SUM(E36,F36,G36,H36,J36,K36,L36,M36))</f>
        <v>1415</v>
      </c>
      <c r="P36" s="16">
        <f>IF(D36="","",COUNTA(E36,F36,G36,H36,J36,K36,L36,M36))</f>
        <v>8</v>
      </c>
      <c r="Q36" s="26">
        <f>IF(D36="","",IF(O36=0,"",O36/P36))</f>
        <v>176.875</v>
      </c>
      <c r="R36" s="50">
        <f>IF(D36="","",(O36+(D36*P36)))</f>
        <v>1639</v>
      </c>
      <c r="S36" s="26">
        <f>IF($D36="","",IF(R36=0,"",R36/P36))</f>
        <v>204.875</v>
      </c>
      <c r="T36" s="182">
        <f>MAX(E36:H36,J36:M36)+D36</f>
        <v>261</v>
      </c>
      <c r="U36" s="178"/>
    </row>
    <row r="37" spans="1:21" ht="12.75" customHeight="1">
      <c r="A37" s="159"/>
      <c r="B37" s="58"/>
      <c r="C37" s="37" t="s">
        <v>1201</v>
      </c>
      <c r="D37" s="45">
        <f>IF(B35="","",SUM(D35:D36))</f>
        <v>71</v>
      </c>
      <c r="E37" s="47">
        <f>IF(D37="","",SUM(E35:E36))</f>
        <v>332</v>
      </c>
      <c r="F37" s="47">
        <f>IF(D37="","",SUM(F35:F36))</f>
        <v>396</v>
      </c>
      <c r="G37" s="51"/>
      <c r="H37" s="51"/>
      <c r="I37" s="125">
        <f>IF(D37="","",SUM(I35:I36))</f>
        <v>1396</v>
      </c>
      <c r="J37" s="47">
        <f>IF(D37="","",SUM(J35:J36))</f>
        <v>319</v>
      </c>
      <c r="K37" s="81"/>
      <c r="L37" s="47">
        <f>IF(D37="","",SUM(L35:L36))</f>
        <v>306</v>
      </c>
      <c r="M37" s="51"/>
      <c r="N37" s="47">
        <f>IF(D37="","",SUM(N35:N36))</f>
        <v>1333</v>
      </c>
      <c r="O37" s="54">
        <f>IF(D37="","",SUM(O35:O36))</f>
        <v>2729</v>
      </c>
      <c r="P37" s="45">
        <f>IF(D37="","",SUM(P35:P36))</f>
        <v>16</v>
      </c>
      <c r="Q37" s="46">
        <f>IF(D37="","",IF(O37=0,"",O37/P37))</f>
        <v>170.5625</v>
      </c>
      <c r="R37" s="125">
        <f>IF(E37="","",SUM(R35:R36))</f>
        <v>3297</v>
      </c>
      <c r="S37" s="46">
        <f>IF(D37="","",IF(R37=0,"",R37/P37))</f>
        <v>206.0625</v>
      </c>
      <c r="T37" s="183"/>
      <c r="U37" s="180">
        <f>MAX(E37:H37,J37:M37)+D37</f>
        <v>467</v>
      </c>
    </row>
    <row r="38" spans="1:21" ht="12.75" customHeight="1">
      <c r="A38" s="157">
        <v>12</v>
      </c>
      <c r="B38" s="55" t="str">
        <f>IF(C38="","",VLOOKUP(C38,Base!$A:$G,2,FALSE))</f>
        <v>8 96537</v>
      </c>
      <c r="C38" s="27" t="s">
        <v>459</v>
      </c>
      <c r="D38" s="33">
        <f>IF(C38="","",VLOOKUP(C38,Base!$A:$G,7,FALSE))</f>
        <v>44</v>
      </c>
      <c r="E38" s="22">
        <v>152</v>
      </c>
      <c r="F38" s="22">
        <v>161</v>
      </c>
      <c r="G38" s="49">
        <v>173</v>
      </c>
      <c r="H38" s="49">
        <v>199</v>
      </c>
      <c r="I38" s="91">
        <f>IF(D38="","",SUM(E38:H38))</f>
        <v>685</v>
      </c>
      <c r="J38" s="22">
        <v>154</v>
      </c>
      <c r="K38" s="79">
        <v>145</v>
      </c>
      <c r="L38" s="22">
        <v>187</v>
      </c>
      <c r="M38" s="49">
        <v>143</v>
      </c>
      <c r="N38" s="89">
        <f>IF(D38="","",SUM(J38:M38))</f>
        <v>629</v>
      </c>
      <c r="O38" s="52">
        <f>IF(D38="","",SUM(E38,F38,G38,H38,J38,K38,L38,M38))</f>
        <v>1314</v>
      </c>
      <c r="P38" s="16">
        <f>IF(D38="","",COUNTA(E38,F38,G38,H38,J38,K38,L38,M38))</f>
        <v>8</v>
      </c>
      <c r="Q38" s="44">
        <f>IF($D38="","",IF(O38=0,"",O38/P38))</f>
        <v>164.25</v>
      </c>
      <c r="R38" s="49">
        <f>IF(D38="","",(O38+(D38*P38)))</f>
        <v>1666</v>
      </c>
      <c r="S38" s="127">
        <f>IF($D38="","",IF(R38=0,"",R38/P38))</f>
        <v>208.25</v>
      </c>
      <c r="T38" s="181">
        <f>MAX(E38:H38,J38:M38)+D38</f>
        <v>243</v>
      </c>
      <c r="U38" s="177"/>
    </row>
    <row r="39" spans="1:21" ht="12.75" customHeight="1">
      <c r="A39" s="158"/>
      <c r="B39" s="55" t="str">
        <f>IF(C39="","",VLOOKUP(C39,Base!$A:$G,2,FALSE))</f>
        <v>99 62744</v>
      </c>
      <c r="C39" s="27" t="s">
        <v>325</v>
      </c>
      <c r="D39" s="33">
        <f>IF(C39="","",VLOOKUP(C39,Base!$A:$G,7,FALSE))</f>
        <v>35</v>
      </c>
      <c r="E39" s="16">
        <v>148</v>
      </c>
      <c r="F39" s="16">
        <v>176</v>
      </c>
      <c r="G39" s="50">
        <v>161</v>
      </c>
      <c r="H39" s="50">
        <v>194</v>
      </c>
      <c r="I39" s="92">
        <v>149</v>
      </c>
      <c r="J39" s="16">
        <v>149</v>
      </c>
      <c r="K39" s="80">
        <v>168</v>
      </c>
      <c r="L39" s="16">
        <v>133</v>
      </c>
      <c r="M39" s="50">
        <v>134</v>
      </c>
      <c r="N39" s="90">
        <f>IF(D39="","",SUM(J39:M39))</f>
        <v>584</v>
      </c>
      <c r="O39" s="53">
        <f>IF(D39="","",SUM(E39,F39,G39,H39,J39,K39,L39,M39))</f>
        <v>1263</v>
      </c>
      <c r="P39" s="16">
        <f>IF(D39="","",COUNTA(E39,F39,G39,H39,J39,K39,L39,M39))</f>
        <v>8</v>
      </c>
      <c r="Q39" s="26">
        <f>IF(D39="","",IF(O39=0,"",O39/P39))</f>
        <v>157.875</v>
      </c>
      <c r="R39" s="50">
        <f>IF(D39="","",(O39+(D39*P39)))</f>
        <v>1543</v>
      </c>
      <c r="S39" s="26">
        <f>IF($D39="","",IF(R39=0,"",R39/P39))</f>
        <v>192.875</v>
      </c>
      <c r="T39" s="182">
        <f>MAX(E39:H39,J39:M39)+D39</f>
        <v>229</v>
      </c>
      <c r="U39" s="178"/>
    </row>
    <row r="40" spans="1:21" ht="12.75" customHeight="1">
      <c r="A40" s="159"/>
      <c r="B40" s="58"/>
      <c r="C40" s="37" t="s">
        <v>1202</v>
      </c>
      <c r="D40" s="45">
        <f>IF(B38="","",SUM(D38:D39))</f>
        <v>79</v>
      </c>
      <c r="E40" s="47">
        <f>IF(D40="","",SUM(E38:E39))</f>
        <v>300</v>
      </c>
      <c r="F40" s="47">
        <f>IF(D40="","",SUM(F38:F39))</f>
        <v>337</v>
      </c>
      <c r="G40" s="51"/>
      <c r="H40" s="51"/>
      <c r="I40" s="125">
        <f>IF(D40="","",SUM(I38:I39))</f>
        <v>834</v>
      </c>
      <c r="J40" s="47">
        <f>IF(D40="","",SUM(J38:J39))</f>
        <v>303</v>
      </c>
      <c r="K40" s="81"/>
      <c r="L40" s="47">
        <f>IF(D40="","",SUM(L38:L39))</f>
        <v>320</v>
      </c>
      <c r="M40" s="51"/>
      <c r="N40" s="47">
        <f>IF(D40="","",SUM(N38:N39))</f>
        <v>1213</v>
      </c>
      <c r="O40" s="54">
        <f>IF(D40="","",SUM(O38:O39))</f>
        <v>2577</v>
      </c>
      <c r="P40" s="45">
        <f>IF(D40="","",SUM(P38:P39))</f>
        <v>16</v>
      </c>
      <c r="Q40" s="46">
        <f>IF(D40="","",IF(O40=0,"",O40/P40))</f>
        <v>161.0625</v>
      </c>
      <c r="R40" s="125">
        <f>IF(E40="","",SUM(R38:R39))</f>
        <v>3209</v>
      </c>
      <c r="S40" s="46">
        <f>IF(D40="","",IF(R40=0,"",R40/P40))</f>
        <v>200.5625</v>
      </c>
      <c r="T40" s="183"/>
      <c r="U40" s="180">
        <f>MAX(E40:H40,J40:M40)+D40</f>
        <v>416</v>
      </c>
    </row>
    <row r="41" spans="1:21" ht="12.75" customHeight="1">
      <c r="A41" s="157">
        <v>13</v>
      </c>
      <c r="B41" s="55" t="str">
        <f>IF(C41="","",VLOOKUP(C41,Base!$A:$G,2,FALSE))</f>
        <v>10 100505</v>
      </c>
      <c r="C41" s="27" t="s">
        <v>1033</v>
      </c>
      <c r="D41" s="33">
        <f>IF(C41="","",VLOOKUP(C41,Base!$A:$G,7,FALSE))</f>
        <v>21</v>
      </c>
      <c r="E41" s="22">
        <v>186</v>
      </c>
      <c r="F41" s="22">
        <v>125</v>
      </c>
      <c r="G41" s="49">
        <v>173</v>
      </c>
      <c r="H41" s="49">
        <v>179</v>
      </c>
      <c r="I41" s="91">
        <f>IF(D41="","",SUM(E41:H41))</f>
        <v>663</v>
      </c>
      <c r="J41" s="22">
        <v>148</v>
      </c>
      <c r="K41" s="79">
        <v>167</v>
      </c>
      <c r="L41" s="22">
        <v>135</v>
      </c>
      <c r="M41" s="49">
        <v>186</v>
      </c>
      <c r="N41" s="89">
        <f>IF(D41="","",SUM(J41:M41))</f>
        <v>636</v>
      </c>
      <c r="O41" s="52">
        <f>IF(D41="","",SUM(E41,F41,G41,H41,J41,K41,L41,M41))</f>
        <v>1299</v>
      </c>
      <c r="P41" s="16">
        <f>IF(D41="","",COUNTA(E41,F41,G41,H41,J41,K41,L41,M41))</f>
        <v>8</v>
      </c>
      <c r="Q41" s="44">
        <f>IF($D41="","",IF(O41=0,"",O41/P41))</f>
        <v>162.375</v>
      </c>
      <c r="R41" s="49">
        <f>IF(D41="","",(O41+(D41*P41)))</f>
        <v>1467</v>
      </c>
      <c r="S41" s="127">
        <f>IF($D41="","",IF(R41=0,"",R41/P41))</f>
        <v>183.375</v>
      </c>
      <c r="T41" s="181">
        <f>MAX(E41:H41,J41:M41)+D41</f>
        <v>207</v>
      </c>
      <c r="U41" s="177"/>
    </row>
    <row r="42" spans="1:21" ht="12.75" customHeight="1">
      <c r="A42" s="158"/>
      <c r="B42" s="55" t="str">
        <f>IF(C42="","",VLOOKUP(C42,Base!$A:$G,2,FALSE))</f>
        <v>10 99461</v>
      </c>
      <c r="C42" s="27" t="s">
        <v>392</v>
      </c>
      <c r="D42" s="33">
        <f>IF(C42="","",VLOOKUP(C42,Base!$A:$G,7,FALSE))</f>
        <v>30</v>
      </c>
      <c r="E42" s="16">
        <v>169</v>
      </c>
      <c r="F42" s="16">
        <v>208</v>
      </c>
      <c r="G42" s="50">
        <v>158</v>
      </c>
      <c r="H42" s="50">
        <v>212</v>
      </c>
      <c r="I42" s="92">
        <f>IF(D42="","",SUM(E42:H42))</f>
        <v>747</v>
      </c>
      <c r="J42" s="16">
        <v>125</v>
      </c>
      <c r="K42" s="80">
        <v>153</v>
      </c>
      <c r="L42" s="16">
        <v>187</v>
      </c>
      <c r="M42" s="50">
        <v>180</v>
      </c>
      <c r="N42" s="90">
        <f>IF(D42="","",SUM(J42:M42))</f>
        <v>645</v>
      </c>
      <c r="O42" s="53">
        <f>IF(D42="","",SUM(E42,F42,G42,H42,J42,K42,L42,M42))</f>
        <v>1392</v>
      </c>
      <c r="P42" s="16">
        <f>IF(D42="","",COUNTA(E42,F42,G42,H42,J42,K42,L42,M42))</f>
        <v>8</v>
      </c>
      <c r="Q42" s="26">
        <f>IF(D42="","",IF(O42=0,"",O42/P42))</f>
        <v>174</v>
      </c>
      <c r="R42" s="50">
        <f>IF(D42="","",(O42+(D42*P42)))</f>
        <v>1632</v>
      </c>
      <c r="S42" s="26">
        <f>IF($D42="","",IF(R42=0,"",R42/P42))</f>
        <v>204</v>
      </c>
      <c r="T42" s="182">
        <f>MAX(E42:H42,J42:M42)+D42</f>
        <v>242</v>
      </c>
      <c r="U42" s="178"/>
    </row>
    <row r="43" spans="1:21" ht="12.75" customHeight="1">
      <c r="A43" s="159"/>
      <c r="B43" s="58"/>
      <c r="C43" s="37" t="s">
        <v>1203</v>
      </c>
      <c r="D43" s="45">
        <f>IF(B41="","",SUM(D41:D42))</f>
        <v>51</v>
      </c>
      <c r="E43" s="47">
        <f>IF(D43="","",SUM(E41:E42))</f>
        <v>355</v>
      </c>
      <c r="F43" s="47">
        <f>IF(D43="","",SUM(F41:F42))</f>
        <v>333</v>
      </c>
      <c r="G43" s="51"/>
      <c r="H43" s="51"/>
      <c r="I43" s="125">
        <f>IF(D43="","",SUM(I41:I42))</f>
        <v>1410</v>
      </c>
      <c r="J43" s="47">
        <f>IF(D43="","",SUM(J41:J42))</f>
        <v>273</v>
      </c>
      <c r="K43" s="81"/>
      <c r="L43" s="47">
        <f>IF(D43="","",SUM(L41:L42))</f>
        <v>322</v>
      </c>
      <c r="M43" s="51"/>
      <c r="N43" s="47">
        <f>IF(D43="","",SUM(N41:N42))</f>
        <v>1281</v>
      </c>
      <c r="O43" s="54">
        <f>IF(D43="","",SUM(O41:O42))</f>
        <v>2691</v>
      </c>
      <c r="P43" s="45">
        <f>IF(D43="","",SUM(P41:P42))</f>
        <v>16</v>
      </c>
      <c r="Q43" s="46">
        <f>IF(D43="","",IF(O43=0,"",O43/P43))</f>
        <v>168.1875</v>
      </c>
      <c r="R43" s="125">
        <f>IF(E43="","",SUM(R41:R42))</f>
        <v>3099</v>
      </c>
      <c r="S43" s="46">
        <f>IF(D43="","",IF(R43=0,"",R43/P43))</f>
        <v>193.6875</v>
      </c>
      <c r="T43" s="183"/>
      <c r="U43" s="180">
        <f>MAX(E43:H43,J43:M43)+D43</f>
        <v>406</v>
      </c>
    </row>
    <row r="44" spans="1:21" ht="12.75" customHeight="1">
      <c r="A44" s="157">
        <v>14</v>
      </c>
      <c r="B44" s="55" t="str">
        <f>IF(C44="","",VLOOKUP(C44,Base!$A:$G,2,FALSE))</f>
        <v>13 105318</v>
      </c>
      <c r="C44" s="27" t="s">
        <v>146</v>
      </c>
      <c r="D44" s="33">
        <f>IF(C44="","",VLOOKUP(C44,Base!$A:$G,7,FALSE))</f>
        <v>58</v>
      </c>
      <c r="E44" s="22">
        <v>111</v>
      </c>
      <c r="F44" s="22">
        <v>119</v>
      </c>
      <c r="G44" s="49">
        <v>138</v>
      </c>
      <c r="H44" s="49">
        <v>147</v>
      </c>
      <c r="I44" s="91">
        <f>IF(D44="","",SUM(E44:H44))</f>
        <v>515</v>
      </c>
      <c r="J44" s="22">
        <v>134</v>
      </c>
      <c r="K44" s="79">
        <v>144</v>
      </c>
      <c r="L44" s="22">
        <v>99</v>
      </c>
      <c r="M44" s="49">
        <v>162</v>
      </c>
      <c r="N44" s="89">
        <f>IF(D44="","",SUM(J44:M44))</f>
        <v>539</v>
      </c>
      <c r="O44" s="52">
        <f>IF(D44="","",SUM(E44,F44,G44,H44,J44,K44,L44,M44))</f>
        <v>1054</v>
      </c>
      <c r="P44" s="16">
        <f>IF(D44="","",COUNTA(E44,F44,G44,H44,J44,K44,L44,M44))</f>
        <v>8</v>
      </c>
      <c r="Q44" s="44">
        <f>IF($D44="","",IF(O44=0,"",O44/P44))</f>
        <v>131.75</v>
      </c>
      <c r="R44" s="49">
        <f>IF(D44="","",(O44+(D44*P44)))</f>
        <v>1518</v>
      </c>
      <c r="S44" s="127">
        <f>IF($D44="","",IF(R44=0,"",R44/P44))</f>
        <v>189.75</v>
      </c>
      <c r="T44" s="181">
        <f>MAX(E44:H44,J44:M44)+D44</f>
        <v>220</v>
      </c>
      <c r="U44" s="177"/>
    </row>
    <row r="45" spans="1:21" ht="12.75" customHeight="1">
      <c r="A45" s="158"/>
      <c r="B45" s="55" t="str">
        <f>IF(C45="","",VLOOKUP(C45,Base!$A:$G,2,FALSE))</f>
        <v>2 63894</v>
      </c>
      <c r="C45" s="27" t="s">
        <v>151</v>
      </c>
      <c r="D45" s="33">
        <f>IF(C45="","",VLOOKUP(C45,Base!$A:$G,7,FALSE))</f>
        <v>32</v>
      </c>
      <c r="E45" s="16">
        <v>191</v>
      </c>
      <c r="F45" s="16">
        <v>189</v>
      </c>
      <c r="G45" s="50">
        <v>170</v>
      </c>
      <c r="H45" s="50">
        <v>169</v>
      </c>
      <c r="I45" s="92">
        <f>IF(D45="","",SUM(E45:H45))</f>
        <v>719</v>
      </c>
      <c r="J45" s="16">
        <v>184</v>
      </c>
      <c r="K45" s="80">
        <v>162</v>
      </c>
      <c r="L45" s="16">
        <v>147</v>
      </c>
      <c r="M45" s="50">
        <v>153</v>
      </c>
      <c r="N45" s="90">
        <f>IF(D45="","",SUM(J45:M45))</f>
        <v>646</v>
      </c>
      <c r="O45" s="53">
        <f>IF(D45="","",SUM(E45,F45,G45,H45,J45,K45,L45,M45))</f>
        <v>1365</v>
      </c>
      <c r="P45" s="16">
        <f>IF(D45="","",COUNTA(E45,F45,G45,H45,J45,K45,L45,M45))</f>
        <v>8</v>
      </c>
      <c r="Q45" s="26">
        <f>IF(D45="","",IF(O45=0,"",O45/P45))</f>
        <v>170.625</v>
      </c>
      <c r="R45" s="50">
        <f>IF(D45="","",(O45+(D45*P45)))</f>
        <v>1621</v>
      </c>
      <c r="S45" s="26">
        <f>IF($D45="","",IF(R45=0,"",R45/P45))</f>
        <v>202.625</v>
      </c>
      <c r="T45" s="182">
        <f>MAX(E45:H45,J45:M45)+D45</f>
        <v>223</v>
      </c>
      <c r="U45" s="178"/>
    </row>
    <row r="46" spans="1:21" ht="12.75" customHeight="1">
      <c r="A46" s="159"/>
      <c r="B46" s="58"/>
      <c r="C46" s="37" t="s">
        <v>1204</v>
      </c>
      <c r="D46" s="45">
        <f>IF(B44="","",SUM(D44:D45))</f>
        <v>90</v>
      </c>
      <c r="E46" s="47">
        <f>IF(D46="","",SUM(E44:E45))</f>
        <v>302</v>
      </c>
      <c r="F46" s="47">
        <f>IF(D46="","",SUM(F44:F45))</f>
        <v>308</v>
      </c>
      <c r="G46" s="51"/>
      <c r="H46" s="51"/>
      <c r="I46" s="125">
        <f>IF(D46="","",SUM(I44:I45))</f>
        <v>1234</v>
      </c>
      <c r="J46" s="47">
        <f>IF(D46="","",SUM(J44:J45))</f>
        <v>318</v>
      </c>
      <c r="K46" s="81"/>
      <c r="L46" s="47">
        <f>IF(D46="","",SUM(L44:L45))</f>
        <v>246</v>
      </c>
      <c r="M46" s="51"/>
      <c r="N46" s="47">
        <f>IF(D46="","",SUM(N44:N45))</f>
        <v>1185</v>
      </c>
      <c r="O46" s="54">
        <f>IF(D46="","",SUM(O44:O45))</f>
        <v>2419</v>
      </c>
      <c r="P46" s="45">
        <f>IF(D46="","",SUM(P44:P45))</f>
        <v>16</v>
      </c>
      <c r="Q46" s="46">
        <f>IF(D46="","",IF(O46=0,"",O46/P46))</f>
        <v>151.1875</v>
      </c>
      <c r="R46" s="125">
        <f>IF(E46="","",SUM(R44:R45))</f>
        <v>3139</v>
      </c>
      <c r="S46" s="46">
        <f>IF(D46="","",IF(R46=0,"",R46/P46))</f>
        <v>196.1875</v>
      </c>
      <c r="T46" s="183"/>
      <c r="U46" s="180">
        <f>MAX(E46:H46,J46:M46)+D46</f>
        <v>408</v>
      </c>
    </row>
    <row r="47" spans="1:21" ht="12.75" customHeight="1">
      <c r="A47" s="157">
        <v>15</v>
      </c>
      <c r="B47" s="97" t="str">
        <f>IF(C47="","",VLOOKUP(C47,Base!$A:$G,2,FALSE))</f>
        <v>2 8064112</v>
      </c>
      <c r="C47" s="98" t="s">
        <v>1176</v>
      </c>
      <c r="D47" s="99">
        <v>51</v>
      </c>
      <c r="E47" s="22">
        <v>130</v>
      </c>
      <c r="F47" s="22">
        <v>119</v>
      </c>
      <c r="G47" s="49">
        <v>137</v>
      </c>
      <c r="H47" s="49">
        <v>122</v>
      </c>
      <c r="I47" s="91">
        <f>IF(D47="","",SUM(E47:H47))</f>
        <v>508</v>
      </c>
      <c r="J47" s="22">
        <v>160</v>
      </c>
      <c r="K47" s="79">
        <v>139</v>
      </c>
      <c r="L47" s="22">
        <v>150</v>
      </c>
      <c r="M47" s="49">
        <v>138</v>
      </c>
      <c r="N47" s="89">
        <f>IF(D47="","",SUM(J47:M47))</f>
        <v>587</v>
      </c>
      <c r="O47" s="52">
        <f>IF(D47="","",SUM(E47,F47,G47,H47,J47,K47,L47,M47))</f>
        <v>1095</v>
      </c>
      <c r="P47" s="16">
        <f>IF(D47="","",COUNTA(E47,F47,G47,H47,J47,K47,L47,M47))</f>
        <v>8</v>
      </c>
      <c r="Q47" s="44">
        <f>IF($D47="","",IF(O47=0,"",O47/P47))</f>
        <v>136.875</v>
      </c>
      <c r="R47" s="50">
        <f>IF(D47="","",(O47+(D47*P47)))</f>
        <v>1503</v>
      </c>
      <c r="S47" s="127">
        <f>IF($D47="","",IF(R47=0,"",R47/P47))</f>
        <v>187.875</v>
      </c>
      <c r="T47" s="181">
        <f>MAX(E47:H47,J47:M47)+D47</f>
        <v>211</v>
      </c>
      <c r="U47" s="177"/>
    </row>
    <row r="48" spans="1:21" ht="12.75" customHeight="1">
      <c r="A48" s="158"/>
      <c r="B48" s="55" t="str">
        <f>IF(C48="","",VLOOKUP(C48,Base!$A:$G,2,FALSE))</f>
        <v>0 60313</v>
      </c>
      <c r="C48" s="27" t="s">
        <v>1017</v>
      </c>
      <c r="D48" s="33">
        <f>IF(C48="","",VLOOKUP(C48,Base!$A:$G,7,FALSE))</f>
        <v>29</v>
      </c>
      <c r="E48" s="16">
        <v>182</v>
      </c>
      <c r="F48" s="16">
        <v>149</v>
      </c>
      <c r="G48" s="50">
        <v>144</v>
      </c>
      <c r="H48" s="50">
        <v>149</v>
      </c>
      <c r="I48" s="92">
        <f>IF(D48="","",SUM(E48:H48))</f>
        <v>624</v>
      </c>
      <c r="J48" s="16">
        <v>167</v>
      </c>
      <c r="K48" s="80">
        <v>168</v>
      </c>
      <c r="L48" s="16">
        <v>201</v>
      </c>
      <c r="M48" s="50">
        <v>160</v>
      </c>
      <c r="N48" s="90">
        <f>IF(D48="","",SUM(J48:M48))</f>
        <v>696</v>
      </c>
      <c r="O48" s="53">
        <f>IF(D48="","",SUM(E48,F48,G48,H48,J48,K48,L48,M48))</f>
        <v>1320</v>
      </c>
      <c r="P48" s="16">
        <f>IF(D48="","",COUNTA(E48,F48,G48,H48,J48,K48,L48,M48))</f>
        <v>8</v>
      </c>
      <c r="Q48" s="26">
        <f>IF(D48="","",IF(O48=0,"",O48/P48))</f>
        <v>165</v>
      </c>
      <c r="R48" s="50">
        <f>IF(D48="","",(O48+(D48*P48)))</f>
        <v>1552</v>
      </c>
      <c r="S48" s="26">
        <f>IF($D48="","",IF(R48=0,"",R48/P48))</f>
        <v>194</v>
      </c>
      <c r="T48" s="182">
        <f>MAX(E48:H48,J48:M48)+D48</f>
        <v>230</v>
      </c>
      <c r="U48" s="178"/>
    </row>
    <row r="49" spans="1:21" ht="12.75" customHeight="1">
      <c r="A49" s="159"/>
      <c r="B49" s="58"/>
      <c r="C49" s="37" t="s">
        <v>1205</v>
      </c>
      <c r="D49" s="45">
        <f>IF(B47="","",SUM(D47:D48))</f>
        <v>80</v>
      </c>
      <c r="E49" s="47">
        <f>IF(D49="","",SUM(E47:E48))</f>
        <v>312</v>
      </c>
      <c r="F49" s="47">
        <f>IF(D49="","",SUM(F47:F48))</f>
        <v>268</v>
      </c>
      <c r="G49" s="51"/>
      <c r="H49" s="51"/>
      <c r="I49" s="125">
        <f>IF(D49="","",SUM(I47:I48))</f>
        <v>1132</v>
      </c>
      <c r="J49" s="47">
        <f>IF(D49="","",SUM(J47:J48))</f>
        <v>327</v>
      </c>
      <c r="K49" s="81"/>
      <c r="L49" s="47">
        <f>IF(D49="","",SUM(L47:L48))</f>
        <v>351</v>
      </c>
      <c r="M49" s="51"/>
      <c r="N49" s="47">
        <f>IF(D49="","",SUM(N47:N48))</f>
        <v>1283</v>
      </c>
      <c r="O49" s="54">
        <f>IF(D49="","",SUM(O47:O48))</f>
        <v>2415</v>
      </c>
      <c r="P49" s="45">
        <f>IF(D49="","",SUM(P47:P48))</f>
        <v>16</v>
      </c>
      <c r="Q49" s="46">
        <f>IF(D49="","",IF(O49=0,"",O49/P49))</f>
        <v>150.9375</v>
      </c>
      <c r="R49" s="125">
        <f>IF(E49="","",SUM(R47:R48))</f>
        <v>3055</v>
      </c>
      <c r="S49" s="46">
        <f>IF(D49="","",IF(R49=0,"",R49/P49))</f>
        <v>190.9375</v>
      </c>
      <c r="T49" s="183"/>
      <c r="U49" s="180">
        <f>MAX(E49:H49,J49:M49)+D49</f>
        <v>431</v>
      </c>
    </row>
    <row r="50" spans="1:21" ht="12.75" customHeight="1">
      <c r="A50" s="157">
        <v>16</v>
      </c>
      <c r="B50" s="97" t="str">
        <f>IF(C50="","",VLOOKUP(C50,Base!$A:$G,2,FALSE))</f>
        <v>13 105316</v>
      </c>
      <c r="C50" s="98" t="s">
        <v>137</v>
      </c>
      <c r="D50" s="99">
        <f>IF(C50="","",VLOOKUP(C50,Base!$A:$G,7,FALSE))</f>
        <v>48</v>
      </c>
      <c r="E50" s="22">
        <v>152</v>
      </c>
      <c r="F50" s="22">
        <v>162</v>
      </c>
      <c r="G50" s="49">
        <v>150</v>
      </c>
      <c r="H50" s="49">
        <v>175</v>
      </c>
      <c r="I50" s="91">
        <f>IF(D50="","",SUM(E50:H50))</f>
        <v>639</v>
      </c>
      <c r="J50" s="22">
        <v>165</v>
      </c>
      <c r="K50" s="79">
        <v>172</v>
      </c>
      <c r="L50" s="22">
        <v>154</v>
      </c>
      <c r="M50" s="49">
        <v>144</v>
      </c>
      <c r="N50" s="89">
        <f>IF(D50="","",SUM(J50:M50))</f>
        <v>635</v>
      </c>
      <c r="O50" s="52">
        <f>IF(D50="","",SUM(E50,F50,G50,H50,J50,K50,L50,M50))</f>
        <v>1274</v>
      </c>
      <c r="P50" s="16">
        <f>IF(D50="","",COUNTA(E50,F50,G50,H50,J50,K50,L50,M50))</f>
        <v>8</v>
      </c>
      <c r="Q50" s="44">
        <f>IF($D50="","",IF(O50=0,"",O50/P50))</f>
        <v>159.25</v>
      </c>
      <c r="R50" s="49">
        <f>IF(D50="","",(O50+(D50*P50)))</f>
        <v>1658</v>
      </c>
      <c r="S50" s="127">
        <f>IF($D50="","",IF(R50=0,"",R50/P50))</f>
        <v>207.25</v>
      </c>
      <c r="T50" s="181">
        <f>MAX(E50:H50,J50:M50)+D50</f>
        <v>223</v>
      </c>
      <c r="U50" s="177"/>
    </row>
    <row r="51" spans="1:21" ht="12.75" customHeight="1">
      <c r="A51" s="158"/>
      <c r="B51" s="55" t="str">
        <f>IF(C51="","",VLOOKUP(C51,Base!$A:$G,2,FALSE))</f>
        <v>98 40906</v>
      </c>
      <c r="C51" s="27" t="s">
        <v>154</v>
      </c>
      <c r="D51" s="33">
        <f>IF(C51="","",VLOOKUP(C51,Base!$A:$G,7,FALSE))</f>
        <v>41</v>
      </c>
      <c r="E51" s="16">
        <v>127</v>
      </c>
      <c r="F51" s="16">
        <v>130</v>
      </c>
      <c r="G51" s="50">
        <v>134</v>
      </c>
      <c r="H51" s="50">
        <v>175</v>
      </c>
      <c r="I51" s="92">
        <f>IF(D51="","",SUM(E51:H51))</f>
        <v>566</v>
      </c>
      <c r="J51" s="16">
        <v>141</v>
      </c>
      <c r="K51" s="80">
        <v>210</v>
      </c>
      <c r="L51" s="16">
        <v>173</v>
      </c>
      <c r="M51" s="50">
        <v>169</v>
      </c>
      <c r="N51" s="90">
        <f>IF(D51="","",SUM(J51:M51))</f>
        <v>693</v>
      </c>
      <c r="O51" s="53">
        <f>IF(D51="","",SUM(E51,F51,G51,H51,J51,K51,L51,M51))</f>
        <v>1259</v>
      </c>
      <c r="P51" s="16">
        <f>IF(D51="","",COUNTA(E51,F51,G51,H51,J51,K51,L51,M51))</f>
        <v>8</v>
      </c>
      <c r="Q51" s="26">
        <f>IF(D51="","",IF(O51=0,"",O51/P51))</f>
        <v>157.375</v>
      </c>
      <c r="R51" s="50">
        <f>IF(D51="","",(O51+(D51*P51)))</f>
        <v>1587</v>
      </c>
      <c r="S51" s="26">
        <f>IF($D51="","",IF(R51=0,"",R51/P51))</f>
        <v>198.375</v>
      </c>
      <c r="T51" s="182">
        <f>MAX(E51:H51,J51:M51)+D51</f>
        <v>251</v>
      </c>
      <c r="U51" s="178"/>
    </row>
    <row r="52" spans="1:21" ht="12.75" customHeight="1">
      <c r="A52" s="159"/>
      <c r="B52" s="43"/>
      <c r="C52" s="37" t="s">
        <v>1206</v>
      </c>
      <c r="D52" s="45">
        <f>IF(B50="","",SUM(D50:D51))</f>
        <v>89</v>
      </c>
      <c r="E52" s="47">
        <f>IF(D52="","",SUM(E50:E51))</f>
        <v>279</v>
      </c>
      <c r="F52" s="47">
        <f>IF(D52="","",SUM(F50:F51))</f>
        <v>292</v>
      </c>
      <c r="G52" s="51"/>
      <c r="H52" s="51"/>
      <c r="I52" s="125">
        <f>IF(D52="","",SUM(I50:I51))</f>
        <v>1205</v>
      </c>
      <c r="J52" s="47">
        <f>IF(D52="","",SUM(J50:J51))</f>
        <v>306</v>
      </c>
      <c r="K52" s="81"/>
      <c r="L52" s="47">
        <f>IF(D52="","",SUM(L50:L51))</f>
        <v>327</v>
      </c>
      <c r="M52" s="51"/>
      <c r="N52" s="47">
        <f>IF(D52="","",SUM(N50:N51))</f>
        <v>1328</v>
      </c>
      <c r="O52" s="54">
        <f>IF(D52="","",SUM(O50:O51))</f>
        <v>2533</v>
      </c>
      <c r="P52" s="45">
        <f>IF(D52="","",SUM(P50:P51))</f>
        <v>16</v>
      </c>
      <c r="Q52" s="46">
        <f>IF(D52="","",IF(O52=0,"",O52/P52))</f>
        <v>158.3125</v>
      </c>
      <c r="R52" s="125">
        <f>IF(E52="","",SUM(R50:R51))</f>
        <v>3245</v>
      </c>
      <c r="S52" s="46">
        <f>IF(D52="","",IF(R52=0,"",R52/P52))</f>
        <v>202.8125</v>
      </c>
      <c r="T52" s="183"/>
      <c r="U52" s="180">
        <f>MAX(E52:H52,J52:M52)+D52</f>
        <v>416</v>
      </c>
    </row>
    <row r="53" spans="1:21" ht="12.75" customHeight="1">
      <c r="A53" s="157">
        <v>17</v>
      </c>
      <c r="B53" s="97" t="str">
        <f>IF(C53="","",VLOOKUP(C53,Base!$A:$G,2,FALSE))</f>
        <v>12 104243</v>
      </c>
      <c r="C53" s="136" t="s">
        <v>943</v>
      </c>
      <c r="D53" s="99">
        <v>58</v>
      </c>
      <c r="E53" s="22">
        <v>115</v>
      </c>
      <c r="F53" s="22">
        <v>168</v>
      </c>
      <c r="G53" s="49">
        <v>184</v>
      </c>
      <c r="H53" s="49">
        <v>104</v>
      </c>
      <c r="I53" s="91">
        <f>IF(D53="","",SUM(E53:H53))</f>
        <v>571</v>
      </c>
      <c r="J53" s="22">
        <v>174</v>
      </c>
      <c r="K53" s="79">
        <v>162</v>
      </c>
      <c r="L53" s="22">
        <v>145</v>
      </c>
      <c r="M53" s="49">
        <v>193</v>
      </c>
      <c r="N53" s="89">
        <f>IF(D53="","",SUM(J53:M53))</f>
        <v>674</v>
      </c>
      <c r="O53" s="52">
        <f>IF(D53="","",SUM(E53,F53,G53,H53,J53,K53,L53,M53))</f>
        <v>1245</v>
      </c>
      <c r="P53" s="16">
        <f>IF(D53="","",COUNTA(E53,F53,G53,H53,J53,K53,L53,M53))</f>
        <v>8</v>
      </c>
      <c r="Q53" s="44">
        <f>IF($D53="","",IF(O53=0,"",O53/P53))</f>
        <v>155.625</v>
      </c>
      <c r="R53" s="49">
        <f>IF(D53="","",(O53+(D53*P53)))</f>
        <v>1709</v>
      </c>
      <c r="S53" s="127">
        <f>IF($D53="","",IF(R53=0,"",R53/P53))</f>
        <v>213.625</v>
      </c>
      <c r="T53" s="181">
        <f>MAX(E53:H53,J53:M53)+D53</f>
        <v>251</v>
      </c>
      <c r="U53" s="177"/>
    </row>
    <row r="54" spans="1:21" ht="12.75" customHeight="1">
      <c r="A54" s="158"/>
      <c r="B54" s="55" t="str">
        <f>IF(C54="","",VLOOKUP(C54,Base!$A:$G,2,FALSE))</f>
        <v>10 100767</v>
      </c>
      <c r="C54" s="136" t="s">
        <v>931</v>
      </c>
      <c r="D54" s="33">
        <f>IF(C54="","",VLOOKUP(C54,Base!$A:$G,7,FALSE))</f>
        <v>39</v>
      </c>
      <c r="E54" s="16">
        <v>150</v>
      </c>
      <c r="F54" s="16">
        <v>141</v>
      </c>
      <c r="G54" s="50">
        <v>142</v>
      </c>
      <c r="H54" s="50">
        <v>168</v>
      </c>
      <c r="I54" s="92">
        <f>IF(D54="","",SUM(E54:H54))</f>
        <v>601</v>
      </c>
      <c r="J54" s="16">
        <v>169</v>
      </c>
      <c r="K54" s="80">
        <v>130</v>
      </c>
      <c r="L54" s="16">
        <v>221</v>
      </c>
      <c r="M54" s="50">
        <v>169</v>
      </c>
      <c r="N54" s="90">
        <f>IF(D54="","",SUM(J54:M54))</f>
        <v>689</v>
      </c>
      <c r="O54" s="53">
        <f>IF(D54="","",SUM(E54,F54,G54,H54,J54,K54,L54,M54))</f>
        <v>1290</v>
      </c>
      <c r="P54" s="16">
        <f>IF(D54="","",COUNTA(E54,F54,G54,H54,J54,K54,L54,M54))</f>
        <v>8</v>
      </c>
      <c r="Q54" s="26">
        <f>IF(D54="","",IF(O54=0,"",O54/P54))</f>
        <v>161.25</v>
      </c>
      <c r="R54" s="50">
        <f>IF(D54="","",(O54+(D54*P54)))</f>
        <v>1602</v>
      </c>
      <c r="S54" s="26">
        <f>IF($D54="","",IF(R54=0,"",R54/P54))</f>
        <v>200.25</v>
      </c>
      <c r="T54" s="182">
        <f>MAX(E54:H54,J54:M54)+D54</f>
        <v>260</v>
      </c>
      <c r="U54" s="178"/>
    </row>
    <row r="55" spans="1:21" ht="12.75" customHeight="1">
      <c r="A55" s="159"/>
      <c r="B55" s="132"/>
      <c r="C55" s="133" t="s">
        <v>1207</v>
      </c>
      <c r="D55" s="45">
        <f>IF(B53="","",SUM(D53:D54))</f>
        <v>97</v>
      </c>
      <c r="E55" s="47">
        <f>IF(D55="","",SUM(E53:E54))</f>
        <v>265</v>
      </c>
      <c r="F55" s="47">
        <f>IF(D55="","",SUM(F53:F54))</f>
        <v>309</v>
      </c>
      <c r="G55" s="51"/>
      <c r="H55" s="51"/>
      <c r="I55" s="125">
        <f>IF(D55="","",SUM(I53:I54))</f>
        <v>1172</v>
      </c>
      <c r="J55" s="47">
        <f>IF(D55="","",SUM(J53:J54))</f>
        <v>343</v>
      </c>
      <c r="K55" s="81"/>
      <c r="L55" s="47">
        <f>IF(D55="","",SUM(L53:L54))</f>
        <v>366</v>
      </c>
      <c r="M55" s="51"/>
      <c r="N55" s="47">
        <f>IF(D55="","",SUM(N53:N54))</f>
        <v>1363</v>
      </c>
      <c r="O55" s="54">
        <f>IF(D55="","",SUM(O53:O54))</f>
        <v>2535</v>
      </c>
      <c r="P55" s="45">
        <f>IF(D55="","",SUM(P53:P54))</f>
        <v>16</v>
      </c>
      <c r="Q55" s="46">
        <f>IF(D55="","",IF(O55=0,"",O55/P55))</f>
        <v>158.4375</v>
      </c>
      <c r="R55" s="125">
        <f>IF(E55="","",SUM(R53:R54))</f>
        <v>3311</v>
      </c>
      <c r="S55" s="46">
        <f>IF(D55="","",IF(R55=0,"",R55/P55))</f>
        <v>206.9375</v>
      </c>
      <c r="T55" s="183"/>
      <c r="U55" s="180">
        <f>MAX(E55:H55,J55:M55)+D55</f>
        <v>463</v>
      </c>
    </row>
    <row r="56" spans="1:21" ht="12.75" customHeight="1">
      <c r="A56" s="157">
        <v>18</v>
      </c>
      <c r="B56" s="97" t="str">
        <f>IF(C56="","",VLOOKUP(C56,Base!$A:$G,2,FALSE))</f>
        <v>11 102025</v>
      </c>
      <c r="C56" s="137" t="s">
        <v>1025</v>
      </c>
      <c r="D56" s="99">
        <f>IF(C56="","",VLOOKUP(C56,Base!$A:$G,7,FALSE))</f>
        <v>39</v>
      </c>
      <c r="E56" s="22">
        <v>124</v>
      </c>
      <c r="F56" s="22">
        <v>178</v>
      </c>
      <c r="G56" s="49">
        <v>183</v>
      </c>
      <c r="H56" s="49">
        <v>148</v>
      </c>
      <c r="I56" s="91">
        <f>IF(D56="","",SUM(E56:H56))</f>
        <v>633</v>
      </c>
      <c r="J56" s="22">
        <v>148</v>
      </c>
      <c r="K56" s="79">
        <v>139</v>
      </c>
      <c r="L56" s="22">
        <v>159</v>
      </c>
      <c r="M56" s="49">
        <v>185</v>
      </c>
      <c r="N56" s="89">
        <f>IF(D56="","",SUM(J56:M56))</f>
        <v>631</v>
      </c>
      <c r="O56" s="52">
        <f>IF(D56="","",SUM(E56,F56,G56,H56,J56,K56,L56,M56))</f>
        <v>1264</v>
      </c>
      <c r="P56" s="16">
        <f>IF(D56="","",COUNTA(E56,F56,G56,H56,J56,K56,L56,M56))</f>
        <v>8</v>
      </c>
      <c r="Q56" s="44">
        <f>IF($D56="","",IF(O56=0,"",O56/P56))</f>
        <v>158</v>
      </c>
      <c r="R56" s="49">
        <f>IF(D56="","",(O56+(D56*P56)))</f>
        <v>1576</v>
      </c>
      <c r="S56" s="127">
        <f>IF($D56="","",IF(R56=0,"",R56/P56))</f>
        <v>197</v>
      </c>
      <c r="T56" s="181">
        <f>MAX(E56:H56,J56:M56)+D56</f>
        <v>224</v>
      </c>
      <c r="U56" s="177"/>
    </row>
    <row r="57" spans="1:21" ht="12.75" customHeight="1">
      <c r="A57" s="158"/>
      <c r="B57" s="55" t="str">
        <f>IF(C57="","",VLOOKUP(C57,Base!$A:$G,2,FALSE))</f>
        <v>89 58530</v>
      </c>
      <c r="C57" s="136" t="s">
        <v>341</v>
      </c>
      <c r="D57" s="33">
        <f>IF(C57="","",VLOOKUP(C57,Base!$A:$G,7,FALSE))</f>
        <v>30</v>
      </c>
      <c r="E57" s="16">
        <v>186</v>
      </c>
      <c r="F57" s="16">
        <v>165</v>
      </c>
      <c r="G57" s="50">
        <v>217</v>
      </c>
      <c r="H57" s="50">
        <v>180</v>
      </c>
      <c r="I57" s="92">
        <f>IF(D57="","",SUM(E57:H57))</f>
        <v>748</v>
      </c>
      <c r="J57" s="16">
        <v>139</v>
      </c>
      <c r="K57" s="80">
        <v>202</v>
      </c>
      <c r="L57" s="16">
        <v>189</v>
      </c>
      <c r="M57" s="50">
        <v>171</v>
      </c>
      <c r="N57" s="90">
        <f>IF(D57="","",SUM(J57:M57))</f>
        <v>701</v>
      </c>
      <c r="O57" s="53">
        <f>IF(D57="","",SUM(E57,F57,G57,H57,J57,K57,L57,M57))</f>
        <v>1449</v>
      </c>
      <c r="P57" s="16">
        <f>IF(D57="","",COUNTA(E57,F57,G57,H57,J57,K57,L57,M57))</f>
        <v>8</v>
      </c>
      <c r="Q57" s="26">
        <f>IF(D57="","",IF(O57=0,"",O57/P57))</f>
        <v>181.125</v>
      </c>
      <c r="R57" s="50">
        <f>IF(D57="","",(O57+(D57*P57)))</f>
        <v>1689</v>
      </c>
      <c r="S57" s="26">
        <f>IF($D57="","",IF(R57=0,"",R57/P57))</f>
        <v>211.125</v>
      </c>
      <c r="T57" s="182">
        <f>MAX(E57:H57,J57:M57)+D57</f>
        <v>247</v>
      </c>
      <c r="U57" s="178"/>
    </row>
    <row r="58" spans="1:21" ht="12.75" customHeight="1" thickBot="1">
      <c r="A58" s="160"/>
      <c r="B58" s="130"/>
      <c r="C58" s="131" t="s">
        <v>1208</v>
      </c>
      <c r="D58" s="138">
        <f>IF(B56="","",SUM(D56:D57))</f>
        <v>69</v>
      </c>
      <c r="E58" s="144">
        <f>IF(D58="","",SUM(E56:E57))</f>
        <v>310</v>
      </c>
      <c r="F58" s="144">
        <f>IF(D58="","",SUM(F56:F57))</f>
        <v>343</v>
      </c>
      <c r="G58" s="144">
        <f>IF(E58="","",SUM(G56:G57))</f>
        <v>400</v>
      </c>
      <c r="H58" s="144">
        <f>IF(F58="","",SUM(H56:H57))</f>
        <v>328</v>
      </c>
      <c r="I58" s="146">
        <f>IF(D58="","",SUM(I56:I57))</f>
        <v>1381</v>
      </c>
      <c r="J58" s="144">
        <f>IF(D58="","",SUM(J56:J57))</f>
        <v>287</v>
      </c>
      <c r="K58" s="144">
        <f>IF(E58="","",SUM(K56:K57))</f>
        <v>341</v>
      </c>
      <c r="L58" s="144">
        <f>IF(D58="","",SUM(L56:L57))</f>
        <v>348</v>
      </c>
      <c r="M58" s="145"/>
      <c r="N58" s="144">
        <f>IF(D58="","",SUM(N56:N57))</f>
        <v>1332</v>
      </c>
      <c r="O58" s="147">
        <f>IF(D58="","",SUM(O56:O57))</f>
        <v>2713</v>
      </c>
      <c r="P58" s="138">
        <f>IF(D58="","",SUM(P56:P57))</f>
        <v>16</v>
      </c>
      <c r="Q58" s="148">
        <f>IF(D58="","",IF(O58=0,"",O58/P58))</f>
        <v>169.5625</v>
      </c>
      <c r="R58" s="146">
        <f>IF(E58="","",SUM(R56:R57))</f>
        <v>3265</v>
      </c>
      <c r="S58" s="148">
        <f>IF(D58="","",IF(R58=0,"",R58/P58))</f>
        <v>204.0625</v>
      </c>
      <c r="T58" s="183"/>
      <c r="U58" s="180">
        <f>MAX(E58:H58,J58:M58)+D58</f>
        <v>469</v>
      </c>
    </row>
    <row r="59" spans="1:21" ht="13.5" thickTop="1">
      <c r="A59" s="158">
        <v>1</v>
      </c>
      <c r="B59" s="93" t="str">
        <f>IF(C59="","",VLOOKUP(C59,Base!$A:$G,2,FALSE))</f>
        <v>14 106928</v>
      </c>
      <c r="C59" s="94" t="s">
        <v>958</v>
      </c>
      <c r="D59" s="95">
        <f>IF(C59="","",VLOOKUP(C59,Base!$A:$G,7,FALSE))</f>
        <v>64</v>
      </c>
      <c r="E59" s="153">
        <v>131</v>
      </c>
      <c r="F59" s="153">
        <v>117</v>
      </c>
      <c r="G59" s="153">
        <v>125</v>
      </c>
      <c r="H59" s="153">
        <v>106</v>
      </c>
      <c r="I59" s="139">
        <f>IF(D59="","",SUM(E59:H59))</f>
        <v>479</v>
      </c>
      <c r="J59" s="153">
        <v>124</v>
      </c>
      <c r="K59" s="153">
        <v>144</v>
      </c>
      <c r="L59" s="153">
        <v>166</v>
      </c>
      <c r="M59" s="154">
        <v>114</v>
      </c>
      <c r="N59" s="140">
        <f>IF(D59="","",SUM(J59:M59))</f>
        <v>548</v>
      </c>
      <c r="O59" s="141">
        <f>IF(D59="","",SUM(E59,F59,G59,H59,J59,K59,L59,M59))</f>
        <v>1027</v>
      </c>
      <c r="P59" s="62">
        <f>IF(D59="","",COUNTA(E59,F59,G59,H59,J59,K59,L59,M59))</f>
        <v>8</v>
      </c>
      <c r="Q59" s="142">
        <f>IF($D59="","",IF(O59=0,"",O59/P59))</f>
        <v>128.375</v>
      </c>
      <c r="R59" s="96">
        <f>IF(D59="","",(O59+(D59*P59)))</f>
        <v>1539</v>
      </c>
      <c r="S59" s="143">
        <f>IF($D59="","",IF(R59=0,"",R59/P59))</f>
        <v>192.375</v>
      </c>
      <c r="T59" s="181">
        <f>MAX(E59:H59,J59:M59)+D59</f>
        <v>230</v>
      </c>
      <c r="U59" s="177"/>
    </row>
    <row r="60" spans="1:21" ht="12.75">
      <c r="A60" s="158"/>
      <c r="B60" s="55" t="str">
        <f>IF(C60="","",VLOOKUP(C60,Base!$A:$G,2,FALSE))</f>
        <v>12 104191</v>
      </c>
      <c r="C60" s="27" t="s">
        <v>707</v>
      </c>
      <c r="D60" s="33">
        <f>IF(C60="","",VLOOKUP(C60,Base!$A:$G,7,FALSE))</f>
        <v>40</v>
      </c>
      <c r="E60" s="153">
        <v>177</v>
      </c>
      <c r="F60" s="153">
        <v>165</v>
      </c>
      <c r="G60" s="153">
        <v>171</v>
      </c>
      <c r="H60" s="153">
        <v>178</v>
      </c>
      <c r="I60" s="92">
        <f>IF(D60="","",SUM(E60:H60))</f>
        <v>691</v>
      </c>
      <c r="J60" s="153">
        <v>169</v>
      </c>
      <c r="K60" s="153">
        <v>196</v>
      </c>
      <c r="L60" s="153">
        <v>187</v>
      </c>
      <c r="M60" s="154">
        <v>196</v>
      </c>
      <c r="N60" s="90">
        <f>IF(D60="","",SUM(J60:M60))</f>
        <v>748</v>
      </c>
      <c r="O60" s="53">
        <f>IF(D60="","",SUM(E60,F60,G60,H60,J60,K60,L60,M60))</f>
        <v>1439</v>
      </c>
      <c r="P60" s="16">
        <f>IF(D60="","",COUNTA(E60,F60,G60,H60,J60,K60,L60,M60))</f>
        <v>8</v>
      </c>
      <c r="Q60" s="26">
        <f>IF(D60="","",IF(O60=0,"",O60/P60))</f>
        <v>179.875</v>
      </c>
      <c r="R60" s="50">
        <f>IF(D60="","",(O60+(D60*P60)))</f>
        <v>1759</v>
      </c>
      <c r="S60" s="26">
        <f>IF($D60="","",IF(R60=0,"",R60/P60))</f>
        <v>219.875</v>
      </c>
      <c r="T60" s="182">
        <f>MAX(E60:H60,J60:M60)+D60</f>
        <v>236</v>
      </c>
      <c r="U60" s="178"/>
    </row>
    <row r="61" spans="1:21" ht="12.75">
      <c r="A61" s="159"/>
      <c r="B61" s="56"/>
      <c r="C61" s="37" t="s">
        <v>1178</v>
      </c>
      <c r="D61" s="45">
        <f>IF(B59="","",SUM(D59:D60))</f>
        <v>104</v>
      </c>
      <c r="E61" s="47">
        <f>IF(D61="","",SUM(E59:E60))</f>
        <v>308</v>
      </c>
      <c r="F61" s="47">
        <f>IF(D61="","",SUM(F59:F60))</f>
        <v>282</v>
      </c>
      <c r="G61" s="47">
        <f>IF(D61="","",SUM(G59:G60))</f>
        <v>296</v>
      </c>
      <c r="H61" s="47">
        <f>IF(D61="","",SUM(H59:H60))</f>
        <v>284</v>
      </c>
      <c r="I61" s="125">
        <f>IF(D61="","",SUM(I59:I60))</f>
        <v>1170</v>
      </c>
      <c r="J61" s="47">
        <f>IF(D61="","",SUM(J59:J60))</f>
        <v>293</v>
      </c>
      <c r="K61" s="47">
        <f>IF(E61="","",SUM(K59:K60))</f>
        <v>340</v>
      </c>
      <c r="L61" s="47">
        <f>IF(D61="","",SUM(L59:L60))</f>
        <v>353</v>
      </c>
      <c r="M61" s="47">
        <f>IF(E61="","",SUM(M59:M60))</f>
        <v>310</v>
      </c>
      <c r="N61" s="47">
        <f>IF(D61="","",SUM(N59:N60))</f>
        <v>1296</v>
      </c>
      <c r="O61" s="54">
        <f>IF(D61="","",SUM(O59:O60))</f>
        <v>2466</v>
      </c>
      <c r="P61" s="45">
        <f>IF(D61="","",SUM(P59:P60))</f>
        <v>16</v>
      </c>
      <c r="Q61" s="46">
        <f>IF(D61="","",IF(O61=0,"",O61/P61))</f>
        <v>154.125</v>
      </c>
      <c r="R61" s="125">
        <f>IF(E61="","",SUM(R59:R60))</f>
        <v>3298</v>
      </c>
      <c r="S61" s="46">
        <f>IF(D61="","",IF(R61=0,"",R61/P61))</f>
        <v>206.125</v>
      </c>
      <c r="T61" s="183"/>
      <c r="U61" s="180">
        <f>MAX(E61:H61,J61:M61)+D61</f>
        <v>457</v>
      </c>
    </row>
    <row r="62" spans="1:21" ht="12.75" customHeight="1">
      <c r="A62" s="157">
        <f>A59+1</f>
        <v>2</v>
      </c>
      <c r="B62" s="55" t="str">
        <f>IF(C62="","",VLOOKUP(C62,Base!$A:$G,2,FALSE))</f>
        <v>10 100030</v>
      </c>
      <c r="C62" s="27" t="s">
        <v>991</v>
      </c>
      <c r="D62" s="33">
        <f>IF(C62="","",VLOOKUP(C62,Base!$A:$G,7,FALSE))</f>
        <v>37</v>
      </c>
      <c r="E62" s="153">
        <v>146</v>
      </c>
      <c r="F62" s="153">
        <v>196</v>
      </c>
      <c r="G62" s="153">
        <v>145</v>
      </c>
      <c r="H62" s="153">
        <v>194</v>
      </c>
      <c r="I62" s="91">
        <f>IF(D62="","",SUM(E62:H62))</f>
        <v>681</v>
      </c>
      <c r="J62" s="153">
        <v>145</v>
      </c>
      <c r="K62" s="153">
        <v>154</v>
      </c>
      <c r="L62" s="153">
        <v>180</v>
      </c>
      <c r="M62" s="154">
        <v>131</v>
      </c>
      <c r="N62" s="89">
        <f>IF(D62="","",SUM(J62:M62))</f>
        <v>610</v>
      </c>
      <c r="O62" s="52">
        <f>IF(D62="","",SUM(E62,F62,G62,H62,J62,K62,L62,M62))</f>
        <v>1291</v>
      </c>
      <c r="P62" s="16">
        <f>IF(D62="","",COUNTA(E62,F62,G62,H62,J62,K62,L62,M62))</f>
        <v>8</v>
      </c>
      <c r="Q62" s="44">
        <f>IF($D62="","",IF(O62=0,"",O62/P62))</f>
        <v>161.375</v>
      </c>
      <c r="R62" s="49">
        <f>IF(D62="","",(O62+(D62*P62)))</f>
        <v>1587</v>
      </c>
      <c r="S62" s="127">
        <f>IF($D62="","",IF(R62=0,"",R62/P62))</f>
        <v>198.375</v>
      </c>
      <c r="T62" s="181">
        <f>MAX(E62:H62,J62:M62)+D62</f>
        <v>233</v>
      </c>
      <c r="U62" s="177"/>
    </row>
    <row r="63" spans="1:21" ht="12.75" customHeight="1">
      <c r="A63" s="158"/>
      <c r="B63" s="55" t="str">
        <f>IF(C63="","",VLOOKUP(C63,Base!$A:$G,2,FALSE))</f>
        <v>7 93267</v>
      </c>
      <c r="C63" s="27" t="s">
        <v>1165</v>
      </c>
      <c r="D63" s="33">
        <f>IF(C63="","",VLOOKUP(C63,Base!$A:$G,7,FALSE))</f>
        <v>39</v>
      </c>
      <c r="E63" s="153">
        <v>187</v>
      </c>
      <c r="F63" s="153">
        <v>200</v>
      </c>
      <c r="G63" s="153">
        <v>154</v>
      </c>
      <c r="H63" s="153">
        <v>167</v>
      </c>
      <c r="I63" s="92">
        <f>IF(D63="","",SUM(E63:H63))</f>
        <v>708</v>
      </c>
      <c r="J63" s="153">
        <v>143</v>
      </c>
      <c r="K63" s="153">
        <v>119</v>
      </c>
      <c r="L63" s="153">
        <v>158</v>
      </c>
      <c r="M63" s="154">
        <v>167</v>
      </c>
      <c r="N63" s="90">
        <f>IF(D63="","",SUM(J63:M63))</f>
        <v>587</v>
      </c>
      <c r="O63" s="53">
        <f>IF(D63="","",SUM(E63,F63,G63,H63,J63,K63,L63,M63))</f>
        <v>1295</v>
      </c>
      <c r="P63" s="16">
        <f>IF(D63="","",COUNTA(E63,F63,G63,H63,J63,K63,L63,M63))</f>
        <v>8</v>
      </c>
      <c r="Q63" s="26">
        <f>IF(D63="","",IF(O63=0,"",O63/P63))</f>
        <v>161.875</v>
      </c>
      <c r="R63" s="50">
        <f>IF(D63="","",(O63+(D63*P63)))</f>
        <v>1607</v>
      </c>
      <c r="S63" s="26">
        <f>IF($D63="","",IF(R63=0,"",R63/P63))</f>
        <v>200.875</v>
      </c>
      <c r="T63" s="182">
        <f>MAX(E63:H63,J63:M63)+D63</f>
        <v>239</v>
      </c>
      <c r="U63" s="178"/>
    </row>
    <row r="64" spans="1:21" ht="12.75" customHeight="1">
      <c r="A64" s="159"/>
      <c r="B64" s="57"/>
      <c r="C64" s="37" t="s">
        <v>1179</v>
      </c>
      <c r="D64" s="45">
        <f>IF(B62="","",SUM(D62:D63))</f>
        <v>76</v>
      </c>
      <c r="E64" s="47">
        <f>IF(D64="","",SUM(E62:E63))</f>
        <v>333</v>
      </c>
      <c r="F64" s="47">
        <f>IF(D64="","",SUM(F62:F63))</f>
        <v>396</v>
      </c>
      <c r="G64" s="51"/>
      <c r="H64" s="51"/>
      <c r="I64" s="125">
        <f>IF(D64="","",SUM(I62:I63))</f>
        <v>1389</v>
      </c>
      <c r="J64" s="47">
        <f>IF(D64="","",SUM(J62:J63))</f>
        <v>288</v>
      </c>
      <c r="K64" s="81"/>
      <c r="L64" s="47">
        <f>IF(D64="","",SUM(L62:L63))</f>
        <v>338</v>
      </c>
      <c r="M64" s="51"/>
      <c r="N64" s="47">
        <f>IF(D64="","",SUM(N62:N63))</f>
        <v>1197</v>
      </c>
      <c r="O64" s="54">
        <f>IF(D64="","",SUM(O62:O63))</f>
        <v>2586</v>
      </c>
      <c r="P64" s="45">
        <f>IF(D64="","",SUM(P62:P63))</f>
        <v>16</v>
      </c>
      <c r="Q64" s="46">
        <f>IF(D64="","",IF(O64=0,"",O64/P64))</f>
        <v>161.625</v>
      </c>
      <c r="R64" s="125">
        <f>IF(E64="","",SUM(R62:R63))</f>
        <v>3194</v>
      </c>
      <c r="S64" s="46">
        <f>IF(D64="","",IF(R64=0,"",R64/P64))</f>
        <v>199.625</v>
      </c>
      <c r="T64" s="183"/>
      <c r="U64" s="180">
        <f>MAX(E64:H64,J64:M64)+D64</f>
        <v>472</v>
      </c>
    </row>
    <row r="65" spans="1:21" ht="12.75" customHeight="1">
      <c r="A65" s="157">
        <f>A62+1</f>
        <v>3</v>
      </c>
      <c r="B65" s="55" t="str">
        <f>IF(C65="","",VLOOKUP(C65,Base!$A:$G,2,FALSE))</f>
        <v>1 9063000</v>
      </c>
      <c r="C65" s="27" t="s">
        <v>577</v>
      </c>
      <c r="D65" s="33">
        <f>IF(C65="","",VLOOKUP(C65,Base!$A:$G,7,FALSE))</f>
        <v>37</v>
      </c>
      <c r="E65" s="153">
        <v>171</v>
      </c>
      <c r="F65" s="153">
        <v>166</v>
      </c>
      <c r="G65" s="153">
        <v>137</v>
      </c>
      <c r="H65" s="153">
        <v>176</v>
      </c>
      <c r="I65" s="91">
        <f>IF(D65="","",SUM(E65:H65))</f>
        <v>650</v>
      </c>
      <c r="J65" s="153">
        <v>158</v>
      </c>
      <c r="K65" s="153">
        <v>165</v>
      </c>
      <c r="L65" s="153">
        <v>155</v>
      </c>
      <c r="M65" s="154">
        <v>158</v>
      </c>
      <c r="N65" s="89">
        <f>IF(D65="","",SUM(J65:M65))</f>
        <v>636</v>
      </c>
      <c r="O65" s="52">
        <f>IF(D65="","",SUM(E65,F65,G65,H65,J65,K65,L65,M65))</f>
        <v>1286</v>
      </c>
      <c r="P65" s="16">
        <f>IF(D65="","",COUNTA(E65,F65,G65,H65,J65,K65,L65,M65))</f>
        <v>8</v>
      </c>
      <c r="Q65" s="44">
        <f>IF($D65="","",IF(O65=0,"",O65/P65))</f>
        <v>160.75</v>
      </c>
      <c r="R65" s="49">
        <f>IF(D65="","",(O65+(D65*P65)))</f>
        <v>1582</v>
      </c>
      <c r="S65" s="127">
        <f>IF($D65="","",IF(R65=0,"",R65/P65))</f>
        <v>197.75</v>
      </c>
      <c r="T65" s="181">
        <f>MAX(E65:H65,J65:M65)+D65</f>
        <v>213</v>
      </c>
      <c r="U65" s="177"/>
    </row>
    <row r="66" spans="1:21" ht="12.75" customHeight="1">
      <c r="A66" s="158"/>
      <c r="B66" s="55" t="str">
        <f>IF(C66="","",VLOOKUP(C66,Base!$A:$G,2,FALSE))</f>
        <v>85 19732</v>
      </c>
      <c r="C66" s="27" t="s">
        <v>543</v>
      </c>
      <c r="D66" s="33">
        <f>IF(C66="","",VLOOKUP(C66,Base!$A:$G,7,FALSE))</f>
        <v>51</v>
      </c>
      <c r="E66" s="153">
        <v>134</v>
      </c>
      <c r="F66" s="153">
        <v>140</v>
      </c>
      <c r="G66" s="153">
        <v>106</v>
      </c>
      <c r="H66" s="153">
        <v>152</v>
      </c>
      <c r="I66" s="92">
        <f>IF(D66="","",SUM(E66:H66))</f>
        <v>532</v>
      </c>
      <c r="J66" s="153">
        <v>132</v>
      </c>
      <c r="K66" s="153">
        <v>159</v>
      </c>
      <c r="L66" s="153">
        <v>147</v>
      </c>
      <c r="M66" s="154">
        <v>132</v>
      </c>
      <c r="N66" s="90">
        <f>IF(D66="","",SUM(J66:M66))</f>
        <v>570</v>
      </c>
      <c r="O66" s="53">
        <f>IF(D66="","",SUM(E66,F66,G66,H66,J66,K66,L66,M66))</f>
        <v>1102</v>
      </c>
      <c r="P66" s="16">
        <f>IF(D66="","",COUNTA(E66,F66,G66,H66,J66,K66,L66,M66))</f>
        <v>8</v>
      </c>
      <c r="Q66" s="26">
        <f>IF(D66="","",IF(O66=0,"",O66/P66))</f>
        <v>137.75</v>
      </c>
      <c r="R66" s="50">
        <f>IF(D66="","",(O66+(D66*P66)))</f>
        <v>1510</v>
      </c>
      <c r="S66" s="26">
        <f>IF($D66="","",IF(R66=0,"",R66/P66))</f>
        <v>188.75</v>
      </c>
      <c r="T66" s="182">
        <f>MAX(E66:H66,J66:M66)+D66</f>
        <v>210</v>
      </c>
      <c r="U66" s="178"/>
    </row>
    <row r="67" spans="1:21" ht="12.75" customHeight="1">
      <c r="A67" s="159"/>
      <c r="B67" s="58"/>
      <c r="C67" s="37" t="s">
        <v>1180</v>
      </c>
      <c r="D67" s="45">
        <f>IF(B65="","",SUM(D65:D66))</f>
        <v>88</v>
      </c>
      <c r="E67" s="47">
        <f>IF(D67="","",SUM(E65:E66))</f>
        <v>305</v>
      </c>
      <c r="F67" s="47">
        <f>IF(E67="","",SUM(F65:F66))</f>
        <v>306</v>
      </c>
      <c r="G67" s="47">
        <f>IF(F67="","",SUM(G65:G66))</f>
        <v>243</v>
      </c>
      <c r="H67" s="47">
        <f>IF(G67="","",SUM(H65:H66))</f>
        <v>328</v>
      </c>
      <c r="I67" s="125">
        <f>IF(D67="","",SUM(I65:I66))</f>
        <v>1182</v>
      </c>
      <c r="J67" s="47">
        <f>IF(I67="","",SUM(J65:J66))</f>
        <v>290</v>
      </c>
      <c r="K67" s="47">
        <f>IF(J67="","",SUM(K65:K66))</f>
        <v>324</v>
      </c>
      <c r="L67" s="47">
        <f>IF(K67="","",SUM(L65:L66))</f>
        <v>302</v>
      </c>
      <c r="M67" s="47">
        <f>IF(L67="","",SUM(M65:M66))</f>
        <v>290</v>
      </c>
      <c r="N67" s="47">
        <f>IF(D67="","",SUM(N65:N66))</f>
        <v>1206</v>
      </c>
      <c r="O67" s="54">
        <f>IF(D67="","",SUM(O65:O66))</f>
        <v>2388</v>
      </c>
      <c r="P67" s="45">
        <f>IF(D67="","",SUM(P65:P66))</f>
        <v>16</v>
      </c>
      <c r="Q67" s="46">
        <f>IF(D67="","",IF(O67=0,"",O67/P67))</f>
        <v>149.25</v>
      </c>
      <c r="R67" s="125">
        <f>IF(E67="","",SUM(R65:R66))</f>
        <v>3092</v>
      </c>
      <c r="S67" s="46">
        <f>IF(D67="","",IF(R67=0,"",R67/P67))</f>
        <v>193.25</v>
      </c>
      <c r="T67" s="183"/>
      <c r="U67" s="180">
        <f>MAX(E67:H67,J67:M67)+D67</f>
        <v>416</v>
      </c>
    </row>
    <row r="68" spans="1:21" ht="12.75" customHeight="1">
      <c r="A68" s="157">
        <f>A65+1</f>
        <v>4</v>
      </c>
      <c r="B68" s="55" t="str">
        <f>IF(C68="","",VLOOKUP(C68,Base!$A:$G,2,FALSE))</f>
        <v>5 88588</v>
      </c>
      <c r="C68" s="27" t="s">
        <v>709</v>
      </c>
      <c r="D68" s="33">
        <f>IF(C68="","",VLOOKUP(C68,Base!$A:$G,7,FALSE))</f>
        <v>35</v>
      </c>
      <c r="E68" s="153">
        <v>148</v>
      </c>
      <c r="F68" s="153">
        <v>187</v>
      </c>
      <c r="G68" s="153">
        <v>145</v>
      </c>
      <c r="H68" s="153">
        <v>168</v>
      </c>
      <c r="I68" s="91">
        <f>IF(D68="","",SUM(E68:H68))</f>
        <v>648</v>
      </c>
      <c r="J68" s="153">
        <v>197</v>
      </c>
      <c r="K68" s="153">
        <v>166</v>
      </c>
      <c r="L68" s="153">
        <v>195</v>
      </c>
      <c r="M68" s="154">
        <v>155</v>
      </c>
      <c r="N68" s="89">
        <f>IF(D68="","",SUM(J68:M68))</f>
        <v>713</v>
      </c>
      <c r="O68" s="52">
        <f>IF(D68="","",SUM(E68,F68,G68,H68,J68,K68,L68,M68))</f>
        <v>1361</v>
      </c>
      <c r="P68" s="16">
        <f>IF(D68="","",COUNTA(E68,F68,G68,H68,J68,K68,L68,M68))</f>
        <v>8</v>
      </c>
      <c r="Q68" s="44">
        <f>IF($D68="","",IF(O68=0,"",O68/P68))</f>
        <v>170.125</v>
      </c>
      <c r="R68" s="49">
        <f>IF(D68="","",(O68+(D68*P68)))</f>
        <v>1641</v>
      </c>
      <c r="S68" s="127">
        <f>IF($D68="","",IF(R68=0,"",R68/P68))</f>
        <v>205.125</v>
      </c>
      <c r="T68" s="181">
        <f>MAX(E68:H68,J68:M68)+D68</f>
        <v>232</v>
      </c>
      <c r="U68" s="177"/>
    </row>
    <row r="69" spans="1:21" ht="12.75" customHeight="1">
      <c r="A69" s="158"/>
      <c r="B69" s="55" t="str">
        <f>IF(C69="","",VLOOKUP(C69,Base!$A:$G,2,FALSE))</f>
        <v>5 90547</v>
      </c>
      <c r="C69" s="27" t="s">
        <v>720</v>
      </c>
      <c r="D69" s="33">
        <f>IF(C69="","",VLOOKUP(C69,Base!$A:$G,7,FALSE))</f>
        <v>37</v>
      </c>
      <c r="E69" s="153">
        <v>175</v>
      </c>
      <c r="F69" s="153">
        <v>140</v>
      </c>
      <c r="G69" s="153">
        <v>187</v>
      </c>
      <c r="H69" s="153">
        <v>180</v>
      </c>
      <c r="I69" s="92">
        <f>IF(D69="","",SUM(E69:H69))</f>
        <v>682</v>
      </c>
      <c r="J69" s="153">
        <v>148</v>
      </c>
      <c r="K69" s="153">
        <v>191</v>
      </c>
      <c r="L69" s="153">
        <v>191</v>
      </c>
      <c r="M69" s="154">
        <v>146</v>
      </c>
      <c r="N69" s="90">
        <f>IF(D69="","",SUM(J69:M69))</f>
        <v>676</v>
      </c>
      <c r="O69" s="53">
        <f>IF(D69="","",SUM(E69,F69,G69,H69,J69,K69,L69,M69))</f>
        <v>1358</v>
      </c>
      <c r="P69" s="16">
        <f>IF(D69="","",COUNTA(E69,F69,G69,H69,J69,K69,L69,M69))</f>
        <v>8</v>
      </c>
      <c r="Q69" s="26">
        <f>IF(D69="","",IF(O69=0,"",O69/P69))</f>
        <v>169.75</v>
      </c>
      <c r="R69" s="50">
        <f>IF(D69="","",(O69+(D69*P69)))</f>
        <v>1654</v>
      </c>
      <c r="S69" s="26">
        <f>IF($D69="","",IF(R69=0,"",R69/P69))</f>
        <v>206.75</v>
      </c>
      <c r="T69" s="182">
        <f>MAX(E69:H69,J69:M69)+D69</f>
        <v>228</v>
      </c>
      <c r="U69" s="178"/>
    </row>
    <row r="70" spans="1:21" ht="12.75" customHeight="1">
      <c r="A70" s="159"/>
      <c r="B70" s="58"/>
      <c r="C70" s="37" t="s">
        <v>1214</v>
      </c>
      <c r="D70" s="45">
        <f>IF(B68="","",SUM(D68:D69))</f>
        <v>72</v>
      </c>
      <c r="E70" s="47">
        <f>IF(D70="","",SUM(E68:E69))</f>
        <v>323</v>
      </c>
      <c r="F70" s="47">
        <f>IF(D70="","",SUM(F68:F69))</f>
        <v>327</v>
      </c>
      <c r="G70" s="47">
        <f>IF(E70="","",SUM(G68:G69))</f>
        <v>332</v>
      </c>
      <c r="H70" s="47">
        <f>IF(F70="","",SUM(H68:H69))</f>
        <v>348</v>
      </c>
      <c r="I70" s="125">
        <f>IF(D70="","",SUM(I68:I69))</f>
        <v>1330</v>
      </c>
      <c r="J70" s="47">
        <f>IF(D70="","",SUM(J68:J69))</f>
        <v>345</v>
      </c>
      <c r="K70" s="47">
        <f>IF(E70="","",SUM(K68:K69))</f>
        <v>357</v>
      </c>
      <c r="L70" s="47">
        <f>IF(F70="","",SUM(L68:L69))</f>
        <v>386</v>
      </c>
      <c r="M70" s="47">
        <f>IF(G70="","",SUM(M68:M69))</f>
        <v>301</v>
      </c>
      <c r="N70" s="47">
        <f>IF(D70="","",SUM(N68:N69))</f>
        <v>1389</v>
      </c>
      <c r="O70" s="54">
        <f>IF(D70="","",SUM(O68:O69))</f>
        <v>2719</v>
      </c>
      <c r="P70" s="45">
        <f>IF(D70="","",SUM(P68:P69))</f>
        <v>16</v>
      </c>
      <c r="Q70" s="46">
        <f>IF(D70="","",IF(O70=0,"",O70/P70))</f>
        <v>169.9375</v>
      </c>
      <c r="R70" s="125">
        <f>IF(E70="","",SUM(R68:R69))</f>
        <v>3295</v>
      </c>
      <c r="S70" s="46">
        <f>IF(D70="","",IF(R70=0,"",R70/P70))</f>
        <v>205.9375</v>
      </c>
      <c r="T70" s="183"/>
      <c r="U70" s="180">
        <f>MAX(E70:H70,J70:M70)+D70</f>
        <v>458</v>
      </c>
    </row>
    <row r="71" spans="1:21" ht="12.75" customHeight="1">
      <c r="A71" s="157">
        <f>A68+1</f>
        <v>5</v>
      </c>
      <c r="B71" s="55" t="str">
        <f>IF(C71="","",VLOOKUP(C71,Base!$A:$G,2,FALSE))</f>
        <v>87 52460</v>
      </c>
      <c r="C71" s="27" t="s">
        <v>631</v>
      </c>
      <c r="D71" s="33">
        <f>IF(C71="","",VLOOKUP(C71,Base!$A:$G,7,FALSE))</f>
        <v>35</v>
      </c>
      <c r="E71" s="153">
        <v>161</v>
      </c>
      <c r="F71" s="153">
        <v>192</v>
      </c>
      <c r="G71" s="153">
        <v>168</v>
      </c>
      <c r="H71" s="153">
        <v>146</v>
      </c>
      <c r="I71" s="91">
        <f>IF(D71="","",SUM(E71:H71))</f>
        <v>667</v>
      </c>
      <c r="J71" s="153">
        <v>137</v>
      </c>
      <c r="K71" s="153">
        <v>192</v>
      </c>
      <c r="L71" s="153">
        <v>170</v>
      </c>
      <c r="M71" s="154">
        <v>168</v>
      </c>
      <c r="N71" s="89">
        <f>IF(D71="","",SUM(J71:M71))</f>
        <v>667</v>
      </c>
      <c r="O71" s="52">
        <f>IF(D71="","",SUM(E71,F71,G71,H71,J71,K71,L71,M71))</f>
        <v>1334</v>
      </c>
      <c r="P71" s="16">
        <f>IF(D71="","",COUNTA(E71,F71,G71,H71,J71,K71,L71,M71))</f>
        <v>8</v>
      </c>
      <c r="Q71" s="44">
        <f>IF($D71="","",IF(O71=0,"",O71/P71))</f>
        <v>166.75</v>
      </c>
      <c r="R71" s="49">
        <f>IF(D71="","",(O71+(D71*P71)))</f>
        <v>1614</v>
      </c>
      <c r="S71" s="127">
        <f>IF($D71="","",IF(R71=0,"",R71/P71))</f>
        <v>201.75</v>
      </c>
      <c r="T71" s="181">
        <f>MAX(E71:H71,J71:M71)+D71</f>
        <v>227</v>
      </c>
      <c r="U71" s="177"/>
    </row>
    <row r="72" spans="1:21" ht="12.75" customHeight="1">
      <c r="A72" s="158"/>
      <c r="B72" s="55" t="str">
        <f>IF(C72="","",VLOOKUP(C72,Base!$A:$G,2,FALSE))</f>
        <v>89 58577</v>
      </c>
      <c r="C72" s="27" t="s">
        <v>652</v>
      </c>
      <c r="D72" s="33">
        <f>IF(C72="","",VLOOKUP(C72,Base!$A:$G,7,FALSE))</f>
        <v>38</v>
      </c>
      <c r="E72" s="153">
        <v>124</v>
      </c>
      <c r="F72" s="153">
        <v>191</v>
      </c>
      <c r="G72" s="153">
        <v>152</v>
      </c>
      <c r="H72" s="153">
        <v>161</v>
      </c>
      <c r="I72" s="92">
        <f>IF(D72="","",SUM(E72:H72))</f>
        <v>628</v>
      </c>
      <c r="J72" s="153">
        <v>142</v>
      </c>
      <c r="K72" s="153">
        <v>158</v>
      </c>
      <c r="L72" s="153">
        <v>182</v>
      </c>
      <c r="M72" s="154">
        <v>169</v>
      </c>
      <c r="N72" s="90">
        <f>IF(D72="","",SUM(J72:M72))</f>
        <v>651</v>
      </c>
      <c r="O72" s="53">
        <f>IF(D72="","",SUM(E72,F72,G72,H72,J72,K72,L72,M72))</f>
        <v>1279</v>
      </c>
      <c r="P72" s="16">
        <f>IF(D72="","",COUNTA(E72,F72,G72,H72,J72,K72,L72,M72))</f>
        <v>8</v>
      </c>
      <c r="Q72" s="26">
        <f>IF(D72="","",IF(O72=0,"",O72/P72))</f>
        <v>159.875</v>
      </c>
      <c r="R72" s="50">
        <f>IF(D72="","",(O72+(D72*P72)))</f>
        <v>1583</v>
      </c>
      <c r="S72" s="26">
        <f>IF($D72="","",IF(R72=0,"",R72/P72))</f>
        <v>197.875</v>
      </c>
      <c r="T72" s="182">
        <f>MAX(E72:H72,J72:M72)+D72</f>
        <v>229</v>
      </c>
      <c r="U72" s="178"/>
    </row>
    <row r="73" spans="1:21" ht="12.75" customHeight="1">
      <c r="A73" s="159"/>
      <c r="B73" s="58"/>
      <c r="C73" s="37" t="s">
        <v>1209</v>
      </c>
      <c r="D73" s="45">
        <f>IF(B71="","",SUM(D71:D72))</f>
        <v>73</v>
      </c>
      <c r="E73" s="47">
        <f>IF(D73="","",SUM(E71:E72))</f>
        <v>285</v>
      </c>
      <c r="F73" s="47">
        <f>IF(D73="","",SUM(F71:F72))</f>
        <v>383</v>
      </c>
      <c r="G73" s="47">
        <f>IF(E73="","",SUM(G71:G72))</f>
        <v>320</v>
      </c>
      <c r="H73" s="47">
        <f>IF(F73="","",SUM(H71:H72))</f>
        <v>307</v>
      </c>
      <c r="I73" s="125">
        <f>IF(D73="","",SUM(I71:I72))</f>
        <v>1295</v>
      </c>
      <c r="J73" s="47">
        <f>IF(D73="","",SUM(J71:J72))</f>
        <v>279</v>
      </c>
      <c r="K73" s="47">
        <f>IF(E73="","",SUM(K71:K72))</f>
        <v>350</v>
      </c>
      <c r="L73" s="47">
        <f>IF(F73="","",SUM(L71:L72))</f>
        <v>352</v>
      </c>
      <c r="M73" s="47">
        <f>IF(G73="","",SUM(M71:M72))</f>
        <v>337</v>
      </c>
      <c r="N73" s="47">
        <f>IF(D73="","",SUM(N71:N72))</f>
        <v>1318</v>
      </c>
      <c r="O73" s="54">
        <f>IF(D73="","",SUM(O71:O72))</f>
        <v>2613</v>
      </c>
      <c r="P73" s="45">
        <f>IF(D73="","",SUM(P71:P72))</f>
        <v>16</v>
      </c>
      <c r="Q73" s="46">
        <f>IF(D73="","",IF(O73=0,"",O73/P73))</f>
        <v>163.3125</v>
      </c>
      <c r="R73" s="125">
        <f>IF(E73="","",SUM(R71:R72))</f>
        <v>3197</v>
      </c>
      <c r="S73" s="46">
        <f>IF(D73="","",IF(R73=0,"",R73/P73))</f>
        <v>199.8125</v>
      </c>
      <c r="T73" s="183"/>
      <c r="U73" s="180">
        <f>MAX(E73:H73,J73:M73)+D73</f>
        <v>456</v>
      </c>
    </row>
    <row r="74" spans="1:24" ht="12.75" customHeight="1">
      <c r="A74" s="157">
        <f>A71+1</f>
        <v>6</v>
      </c>
      <c r="B74" s="55" t="str">
        <f>IF(C74="","",VLOOKUP(C74,Base!$A:$G,2,FALSE))</f>
        <v>84 36843</v>
      </c>
      <c r="C74" s="27" t="s">
        <v>633</v>
      </c>
      <c r="D74" s="33">
        <f>IF(C74="","",VLOOKUP(C74,Base!$A:$G,7,FALSE))</f>
        <v>36</v>
      </c>
      <c r="E74" s="153">
        <v>173</v>
      </c>
      <c r="F74" s="153">
        <v>205</v>
      </c>
      <c r="G74" s="153">
        <v>172</v>
      </c>
      <c r="H74" s="153">
        <v>179</v>
      </c>
      <c r="I74" s="91">
        <f>IF(D74="","",SUM(E74:H74))</f>
        <v>729</v>
      </c>
      <c r="J74" s="153">
        <v>145</v>
      </c>
      <c r="K74" s="153">
        <v>167</v>
      </c>
      <c r="L74" s="153">
        <v>147</v>
      </c>
      <c r="M74" s="154">
        <v>145</v>
      </c>
      <c r="N74" s="89">
        <f>IF(D74="","",SUM(J74:M74))</f>
        <v>604</v>
      </c>
      <c r="O74" s="52">
        <f>IF(D74="","",SUM(E74,F74,G74,H74,J74,K74,L74,M74))</f>
        <v>1333</v>
      </c>
      <c r="P74" s="16">
        <f>IF(D74="","",COUNTA(E74,F74,G74,H74,J74,K74,L74,M74))</f>
        <v>8</v>
      </c>
      <c r="Q74" s="44">
        <f>IF($D74="","",IF(O74=0,"",O74/P74))</f>
        <v>166.625</v>
      </c>
      <c r="R74" s="49">
        <f>IF(D74="","",(O74+(D74*P74)))</f>
        <v>1621</v>
      </c>
      <c r="S74" s="127">
        <f>IF($D74="","",IF(R74=0,"",R74/P74))</f>
        <v>202.625</v>
      </c>
      <c r="T74" s="181">
        <f>MAX(E74:H74,J74:M74)+D74</f>
        <v>241</v>
      </c>
      <c r="U74" s="177"/>
      <c r="X74" s="11"/>
    </row>
    <row r="75" spans="1:21" ht="12.75" customHeight="1">
      <c r="A75" s="158"/>
      <c r="B75" s="55" t="str">
        <f>IF(C75="","",VLOOKUP(C75,Base!$A:$G,2,FALSE))</f>
        <v>85 17965</v>
      </c>
      <c r="C75" s="27" t="s">
        <v>584</v>
      </c>
      <c r="D75" s="33">
        <f>IF(C75="","",VLOOKUP(C75,Base!$A:$G,7,FALSE))</f>
        <v>25</v>
      </c>
      <c r="E75" s="153">
        <v>137</v>
      </c>
      <c r="F75" s="153">
        <v>150</v>
      </c>
      <c r="G75" s="153">
        <v>194</v>
      </c>
      <c r="H75" s="153">
        <v>157</v>
      </c>
      <c r="I75" s="92">
        <f>IF(D75="","",SUM(E75:H75))</f>
        <v>638</v>
      </c>
      <c r="J75" s="153">
        <v>178</v>
      </c>
      <c r="K75" s="153">
        <v>194</v>
      </c>
      <c r="L75" s="153">
        <v>171</v>
      </c>
      <c r="M75" s="154">
        <v>181</v>
      </c>
      <c r="N75" s="90">
        <f>IF(D75="","",SUM(J75:M75))</f>
        <v>724</v>
      </c>
      <c r="O75" s="53">
        <f>IF(D75="","",SUM(E75,F75,G75,H75,J75,K75,L75,M75))</f>
        <v>1362</v>
      </c>
      <c r="P75" s="16">
        <f>IF(D75="","",COUNTA(E75,F75,G75,H75,J75,K75,L75,M75))</f>
        <v>8</v>
      </c>
      <c r="Q75" s="26">
        <f>IF(D75="","",IF(O75=0,"",O75/P75))</f>
        <v>170.25</v>
      </c>
      <c r="R75" s="50">
        <f>IF(D75="","",(O75+(D75*P75)))</f>
        <v>1562</v>
      </c>
      <c r="S75" s="26">
        <f>IF($D75="","",IF(R75=0,"",R75/P75))</f>
        <v>195.25</v>
      </c>
      <c r="T75" s="182">
        <f>MAX(E75:H75,J75:M75)+D75</f>
        <v>219</v>
      </c>
      <c r="U75" s="178"/>
    </row>
    <row r="76" spans="1:21" ht="12.75" customHeight="1">
      <c r="A76" s="159"/>
      <c r="B76" s="58"/>
      <c r="C76" s="37" t="s">
        <v>1181</v>
      </c>
      <c r="D76" s="45">
        <f>IF(B74="","",SUM(D74:D75))</f>
        <v>61</v>
      </c>
      <c r="E76" s="47">
        <f>IF(D76="","",SUM(E74:E75))</f>
        <v>310</v>
      </c>
      <c r="F76" s="47">
        <f>IF(D76="","",SUM(F74:F75))</f>
        <v>355</v>
      </c>
      <c r="G76" s="47">
        <f>IF(E76="","",SUM(G74:G75))</f>
        <v>366</v>
      </c>
      <c r="H76" s="47">
        <f>IF(F76="","",SUM(H74:H75))</f>
        <v>336</v>
      </c>
      <c r="I76" s="125">
        <f>IF(D76="","",SUM(I74:I75))</f>
        <v>1367</v>
      </c>
      <c r="J76" s="47">
        <f>IF(D76="","",SUM(J74:J75))</f>
        <v>323</v>
      </c>
      <c r="K76" s="47">
        <f>IF(E76="","",SUM(K74:K75))</f>
        <v>361</v>
      </c>
      <c r="L76" s="47">
        <f>IF(F76="","",SUM(L74:L75))</f>
        <v>318</v>
      </c>
      <c r="M76" s="47">
        <f>IF(G76="","",SUM(M74:M75))</f>
        <v>326</v>
      </c>
      <c r="N76" s="47">
        <f>IF(D76="","",SUM(N74:N75))</f>
        <v>1328</v>
      </c>
      <c r="O76" s="54">
        <f>IF(D76="","",SUM(O74:O75))</f>
        <v>2695</v>
      </c>
      <c r="P76" s="45">
        <f>IF(D76="","",SUM(P74:P75))</f>
        <v>16</v>
      </c>
      <c r="Q76" s="46">
        <f>IF(D76="","",IF(O76=0,"",O76/P76))</f>
        <v>168.4375</v>
      </c>
      <c r="R76" s="125">
        <f>IF(E76="","",SUM(R74:R75))</f>
        <v>3183</v>
      </c>
      <c r="S76" s="46">
        <f>IF(D76="","",IF(R76=0,"",R76/P76))</f>
        <v>198.9375</v>
      </c>
      <c r="T76" s="183"/>
      <c r="U76" s="180">
        <f>MAX(E76:H76,J76:M76)+D76</f>
        <v>427</v>
      </c>
    </row>
    <row r="77" spans="1:21" ht="12.75" customHeight="1">
      <c r="A77" s="157">
        <f>A74+1</f>
        <v>7</v>
      </c>
      <c r="B77" s="55" t="str">
        <f>IF(C77="","",VLOOKUP(C77,Base!$A:$G,2,FALSE))</f>
        <v>3 64878</v>
      </c>
      <c r="C77" s="27" t="s">
        <v>849</v>
      </c>
      <c r="D77" s="33">
        <f>IF(C77="","",VLOOKUP(C77,Base!$A:$G,7,FALSE))</f>
        <v>40</v>
      </c>
      <c r="E77" s="153">
        <v>149</v>
      </c>
      <c r="F77" s="153">
        <v>165</v>
      </c>
      <c r="G77" s="153">
        <v>159</v>
      </c>
      <c r="H77" s="153">
        <v>134</v>
      </c>
      <c r="I77" s="91">
        <f>IF(D77="","",SUM(E77:H77))</f>
        <v>607</v>
      </c>
      <c r="J77" s="153">
        <v>214</v>
      </c>
      <c r="K77" s="153">
        <v>176</v>
      </c>
      <c r="L77" s="153">
        <v>158</v>
      </c>
      <c r="M77" s="154">
        <v>150</v>
      </c>
      <c r="N77" s="89">
        <f>IF(D77="","",SUM(J77:M77))</f>
        <v>698</v>
      </c>
      <c r="O77" s="52">
        <f>IF(D77="","",SUM(E77,F77,G77,H77,J77,K77,L77,M77))</f>
        <v>1305</v>
      </c>
      <c r="P77" s="16">
        <f>IF(D77="","",COUNTA(E77,F77,G77,H77,J77,K77,L77,M77))</f>
        <v>8</v>
      </c>
      <c r="Q77" s="44">
        <f>IF($D77="","",IF(O77=0,"",O77/P77))</f>
        <v>163.125</v>
      </c>
      <c r="R77" s="49">
        <f>IF(D77="","",(O77+(D77*P77)))</f>
        <v>1625</v>
      </c>
      <c r="S77" s="127">
        <f>IF($D77="","",IF(R77=0,"",R77/P77))</f>
        <v>203.125</v>
      </c>
      <c r="T77" s="181">
        <f>MAX(E77:H77,J77:M77)+D77</f>
        <v>254</v>
      </c>
      <c r="U77" s="177"/>
    </row>
    <row r="78" spans="1:21" ht="12.75" customHeight="1">
      <c r="A78" s="158"/>
      <c r="B78" s="55" t="str">
        <f>IF(C78="","",VLOOKUP(C78,Base!$A:$G,2,FALSE))</f>
        <v>85 24012</v>
      </c>
      <c r="C78" s="27" t="s">
        <v>852</v>
      </c>
      <c r="D78" s="33">
        <f>IF(C78="","",VLOOKUP(C78,Base!$A:$G,7,FALSE))</f>
        <v>29</v>
      </c>
      <c r="E78" s="153">
        <v>148</v>
      </c>
      <c r="F78" s="153">
        <v>163</v>
      </c>
      <c r="G78" s="153">
        <v>167</v>
      </c>
      <c r="H78" s="153">
        <v>144</v>
      </c>
      <c r="I78" s="92">
        <f>IF(D78="","",SUM(E78:H78))</f>
        <v>622</v>
      </c>
      <c r="J78" s="153">
        <v>167</v>
      </c>
      <c r="K78" s="153">
        <v>216</v>
      </c>
      <c r="L78" s="153">
        <v>158</v>
      </c>
      <c r="M78" s="154">
        <v>197</v>
      </c>
      <c r="N78" s="90">
        <f>IF(D78="","",SUM(J78:M78))</f>
        <v>738</v>
      </c>
      <c r="O78" s="53">
        <f>IF(D78="","",SUM(E78,F78,G78,H78,J78,K78,L78,M78))</f>
        <v>1360</v>
      </c>
      <c r="P78" s="16">
        <f>IF(D78="","",COUNTA(E78,F78,G78,H78,J78,K78,L78,M78))</f>
        <v>8</v>
      </c>
      <c r="Q78" s="26">
        <f>IF(D78="","",IF(O78=0,"",O78/P78))</f>
        <v>170</v>
      </c>
      <c r="R78" s="50">
        <f>IF(D78="","",(O78+(D78*P78)))</f>
        <v>1592</v>
      </c>
      <c r="S78" s="26">
        <f>IF($D78="","",IF(R78=0,"",R78/P78))</f>
        <v>199</v>
      </c>
      <c r="T78" s="182">
        <f>MAX(E78:H78,J78:M78)+D78</f>
        <v>245</v>
      </c>
      <c r="U78" s="178"/>
    </row>
    <row r="79" spans="1:21" ht="12.75" customHeight="1">
      <c r="A79" s="159"/>
      <c r="B79" s="58"/>
      <c r="C79" s="37" t="s">
        <v>1182</v>
      </c>
      <c r="D79" s="45">
        <f>IF(B77="","",SUM(D77:D78))</f>
        <v>69</v>
      </c>
      <c r="E79" s="47">
        <f>IF(D79="","",SUM(E77:E78))</f>
        <v>297</v>
      </c>
      <c r="F79" s="47">
        <f>IF(D79="","",SUM(F77:F78))</f>
        <v>328</v>
      </c>
      <c r="G79" s="47">
        <f>IF(E79="","",SUM(G77:G78))</f>
        <v>326</v>
      </c>
      <c r="H79" s="47">
        <f>IF(F79="","",SUM(H77:H78))</f>
        <v>278</v>
      </c>
      <c r="I79" s="125">
        <f>IF(D79="","",SUM(I77:I78))</f>
        <v>1229</v>
      </c>
      <c r="J79" s="47">
        <f>IF(D79="","",SUM(J77:J78))</f>
        <v>381</v>
      </c>
      <c r="K79" s="47">
        <f>IF(E79="","",SUM(K77:K78))</f>
        <v>392</v>
      </c>
      <c r="L79" s="47">
        <f>IF(F79="","",SUM(L77:L78))</f>
        <v>316</v>
      </c>
      <c r="M79" s="47">
        <f>IF(G79="","",SUM(M77:M78))</f>
        <v>347</v>
      </c>
      <c r="N79" s="47">
        <f>IF(D79="","",SUM(N77:N78))</f>
        <v>1436</v>
      </c>
      <c r="O79" s="54">
        <f>IF(D79="","",SUM(O77:O78))</f>
        <v>2665</v>
      </c>
      <c r="P79" s="45">
        <f>IF(D79="","",SUM(P77:P78))</f>
        <v>16</v>
      </c>
      <c r="Q79" s="46">
        <f>IF(D79="","",IF(O79=0,"",O79/P79))</f>
        <v>166.5625</v>
      </c>
      <c r="R79" s="125">
        <f>IF(E79="","",SUM(R77:R78))</f>
        <v>3217</v>
      </c>
      <c r="S79" s="46">
        <f>IF(D79="","",IF(R79=0,"",R79/P79))</f>
        <v>201.0625</v>
      </c>
      <c r="T79" s="183"/>
      <c r="U79" s="180">
        <f>MAX(E79:H79,J79:M79)+D79</f>
        <v>461</v>
      </c>
    </row>
    <row r="80" spans="1:21" ht="12.75" customHeight="1">
      <c r="A80" s="157">
        <f>A77+1</f>
        <v>8</v>
      </c>
      <c r="B80" s="55" t="str">
        <f>IF(C80="","",VLOOKUP(C80,Base!$A:$G,2,FALSE))</f>
        <v>94 73517</v>
      </c>
      <c r="C80" s="27" t="s">
        <v>1109</v>
      </c>
      <c r="D80" s="33">
        <f>IF(C80="","",VLOOKUP(C80,Base!$A:$G,7,FALSE))</f>
        <v>30</v>
      </c>
      <c r="E80" s="153">
        <v>175</v>
      </c>
      <c r="F80" s="153">
        <v>200</v>
      </c>
      <c r="G80" s="153">
        <v>210</v>
      </c>
      <c r="H80" s="153">
        <v>167</v>
      </c>
      <c r="I80" s="91">
        <f>IF(D80="","",SUM(E80:H80))</f>
        <v>752</v>
      </c>
      <c r="J80" s="153">
        <v>225</v>
      </c>
      <c r="K80" s="153">
        <v>226</v>
      </c>
      <c r="L80" s="153">
        <v>177</v>
      </c>
      <c r="M80" s="154">
        <v>137</v>
      </c>
      <c r="N80" s="91"/>
      <c r="O80" s="52">
        <f>IF(D80="","",SUM(E80,F80,G80,H80,J80,K80,L80,M80))</f>
        <v>1517</v>
      </c>
      <c r="P80" s="16">
        <f>IF(D80="","",COUNTA(E80,F80,G80,H80,J80,K80,L80,M80))</f>
        <v>8</v>
      </c>
      <c r="Q80" s="44">
        <f>IF($D80="","",IF(O80=0,"",O80/P80))</f>
        <v>189.625</v>
      </c>
      <c r="R80" s="49">
        <f>IF(D80="","",(O80+(D80*P80)))</f>
        <v>1757</v>
      </c>
      <c r="S80" s="127">
        <f>IF($D80="","",IF(R80=0,"",R80/P80))</f>
        <v>219.625</v>
      </c>
      <c r="T80" s="181">
        <f>MAX(E80:H80,J80:M80)+D80</f>
        <v>256</v>
      </c>
      <c r="U80" s="177"/>
    </row>
    <row r="81" spans="1:21" ht="12.75" customHeight="1">
      <c r="A81" s="158"/>
      <c r="B81" s="55" t="str">
        <f>IF(C81="","",VLOOKUP(C81,Base!$A:$G,2,FALSE))</f>
        <v>92 67065</v>
      </c>
      <c r="C81" s="27" t="s">
        <v>1116</v>
      </c>
      <c r="D81" s="33">
        <f>IF(C81="","",VLOOKUP(C81,Base!$A:$G,7,FALSE))</f>
        <v>21</v>
      </c>
      <c r="E81" s="153">
        <v>159</v>
      </c>
      <c r="F81" s="153">
        <v>193</v>
      </c>
      <c r="G81" s="153">
        <v>173</v>
      </c>
      <c r="H81" s="153">
        <v>159</v>
      </c>
      <c r="I81" s="92">
        <f>IF(D81="","",SUM(E81:H81))</f>
        <v>684</v>
      </c>
      <c r="J81" s="153">
        <v>179</v>
      </c>
      <c r="K81" s="153">
        <v>195</v>
      </c>
      <c r="L81" s="153">
        <v>219</v>
      </c>
      <c r="M81" s="154">
        <v>150</v>
      </c>
      <c r="N81" s="89">
        <f>IF(D81="","",SUM(J81:M81))</f>
        <v>743</v>
      </c>
      <c r="O81" s="53">
        <f>IF(D81="","",SUM(E81,F81,G81,H81,J81,K81,L81,M81))</f>
        <v>1427</v>
      </c>
      <c r="P81" s="16">
        <f>IF(D81="","",COUNTA(E81,F81,G81,H81,J81,K81,L81,M81))</f>
        <v>8</v>
      </c>
      <c r="Q81" s="26">
        <f>IF(D81="","",IF(O81=0,"",O81/P81))</f>
        <v>178.375</v>
      </c>
      <c r="R81" s="50">
        <f>IF(D81="","",(O81+(D81*P81)))</f>
        <v>1595</v>
      </c>
      <c r="S81" s="26">
        <f>IF($D81="","",IF(R81=0,"",R81/P81))</f>
        <v>199.375</v>
      </c>
      <c r="T81" s="182">
        <f>MAX(E81:H81,J81:M81)+D81</f>
        <v>240</v>
      </c>
      <c r="U81" s="178"/>
    </row>
    <row r="82" spans="1:21" ht="12.75" customHeight="1">
      <c r="A82" s="159"/>
      <c r="B82" s="58"/>
      <c r="C82" s="37" t="s">
        <v>1211</v>
      </c>
      <c r="D82" s="45">
        <f>IF(B80="","",SUM(D80:D81))</f>
        <v>51</v>
      </c>
      <c r="E82" s="47">
        <f>IF(D82="","",SUM(E80:E81))</f>
        <v>334</v>
      </c>
      <c r="F82" s="47">
        <f>IF(D82="","",SUM(F80:F81))</f>
        <v>393</v>
      </c>
      <c r="G82" s="51"/>
      <c r="H82" s="51"/>
      <c r="I82" s="125">
        <f>IF(D82="","",SUM(I80:I81))</f>
        <v>1436</v>
      </c>
      <c r="J82" s="47">
        <f>IF(D82="","",SUM(J80:J81))</f>
        <v>404</v>
      </c>
      <c r="K82" s="47">
        <f>IF(E82="","",SUM(K80:K81))</f>
        <v>421</v>
      </c>
      <c r="L82" s="47">
        <f>IF(F82="","",SUM(L80:L81))</f>
        <v>396</v>
      </c>
      <c r="M82" s="47">
        <f>IF(D82="","",SUM(M80:M81))</f>
        <v>287</v>
      </c>
      <c r="N82" s="90">
        <f>IF(D82="","",SUM(J82:M82))</f>
        <v>1508</v>
      </c>
      <c r="O82" s="54">
        <f>IF(D82="","",SUM(O80:O81))</f>
        <v>2944</v>
      </c>
      <c r="P82" s="45">
        <f>IF(D82="","",SUM(P80:P81))</f>
        <v>16</v>
      </c>
      <c r="Q82" s="46">
        <f>IF(D82="","",IF(O82=0,"",O82/P82))</f>
        <v>184</v>
      </c>
      <c r="R82" s="125">
        <f>IF(E82="","",SUM(R80:R81))</f>
        <v>3352</v>
      </c>
      <c r="S82" s="46">
        <f>IF(D82="","",IF(R82=0,"",R82/P82))</f>
        <v>209.5</v>
      </c>
      <c r="T82" s="183"/>
      <c r="U82" s="180">
        <f>MAX(E82:H82,J82:M82)+D82</f>
        <v>472</v>
      </c>
    </row>
    <row r="83" spans="1:21" ht="12.75" customHeight="1">
      <c r="A83" s="157">
        <f>A80+1</f>
        <v>9</v>
      </c>
      <c r="B83" s="55" t="str">
        <f>IF(C83="","",VLOOKUP(C83,Base!$A:$G,2,FALSE))</f>
        <v>13 104953</v>
      </c>
      <c r="C83" s="27" t="s">
        <v>119</v>
      </c>
      <c r="D83" s="33">
        <f>IF(C83="","",VLOOKUP(C83,Base!$A:$G,7,FALSE))</f>
        <v>58</v>
      </c>
      <c r="E83" s="153">
        <v>135</v>
      </c>
      <c r="F83" s="153">
        <v>132</v>
      </c>
      <c r="G83" s="153">
        <v>181</v>
      </c>
      <c r="H83" s="153">
        <v>170</v>
      </c>
      <c r="I83" s="91">
        <f>IF(D83="","",SUM(E83:H83))</f>
        <v>618</v>
      </c>
      <c r="J83" s="153">
        <v>160</v>
      </c>
      <c r="K83" s="153">
        <v>120</v>
      </c>
      <c r="L83" s="153">
        <v>152</v>
      </c>
      <c r="M83" s="154">
        <v>131</v>
      </c>
      <c r="N83" s="89">
        <f>IF(D83="","",SUM(J83:M83))</f>
        <v>563</v>
      </c>
      <c r="O83" s="52">
        <f>IF(D83="","",SUM(E83,F83,G83,H83,J83,K83,L83,M83))</f>
        <v>1181</v>
      </c>
      <c r="P83" s="16">
        <f>IF(D83="","",COUNTA(E83,F83,G83,H83,J83,K83,L83,M83))</f>
        <v>8</v>
      </c>
      <c r="Q83" s="44">
        <f>IF($D83="","",IF(O83=0,"",O83/P83))</f>
        <v>147.625</v>
      </c>
      <c r="R83" s="49">
        <f>IF(D83="","",(O83+(D83*P83)))</f>
        <v>1645</v>
      </c>
      <c r="S83" s="127">
        <f>IF($D83="","",IF(R83=0,"",R83/P83))</f>
        <v>205.625</v>
      </c>
      <c r="T83" s="184">
        <f>MAX(E83:H83,J83:M83)+D83</f>
        <v>239</v>
      </c>
      <c r="U83" s="179"/>
    </row>
    <row r="84" spans="1:21" ht="12.75" customHeight="1">
      <c r="A84" s="158"/>
      <c r="B84" s="55" t="str">
        <f>IF(C84="","",VLOOKUP(C84,Base!$A:$G,2,FALSE))</f>
        <v>3 47841</v>
      </c>
      <c r="C84" s="27" t="s">
        <v>114</v>
      </c>
      <c r="D84" s="33">
        <f>IF(C84="","",VLOOKUP(C84,Base!$A:$G,7,FALSE))</f>
        <v>25</v>
      </c>
      <c r="E84" s="153">
        <v>142</v>
      </c>
      <c r="F84" s="153">
        <v>145</v>
      </c>
      <c r="G84" s="153">
        <v>201</v>
      </c>
      <c r="H84" s="153">
        <v>188</v>
      </c>
      <c r="I84" s="92">
        <f>IF(D84="","",SUM(E84:H84))</f>
        <v>676</v>
      </c>
      <c r="J84" s="153">
        <v>179</v>
      </c>
      <c r="K84" s="153">
        <v>144</v>
      </c>
      <c r="L84" s="153">
        <v>166</v>
      </c>
      <c r="M84" s="154">
        <v>193</v>
      </c>
      <c r="N84" s="90">
        <f>IF(D84="","",SUM(J84:M84))</f>
        <v>682</v>
      </c>
      <c r="O84" s="53">
        <f>IF(D84="","",SUM(E84,F84,G84,H84,J84,K84,L84,M84))</f>
        <v>1358</v>
      </c>
      <c r="P84" s="16">
        <f>IF(D84="","",COUNTA(E84,F84,G84,H84,J84,K84,L84,M84))</f>
        <v>8</v>
      </c>
      <c r="Q84" s="26">
        <f>IF(D84="","",IF(O84=0,"",O84/P84))</f>
        <v>169.75</v>
      </c>
      <c r="R84" s="50">
        <f>IF(D84="","",(O84+(D84*P84)))</f>
        <v>1558</v>
      </c>
      <c r="S84" s="26">
        <f>IF($D84="","",IF(R84=0,"",R84/P84))</f>
        <v>194.75</v>
      </c>
      <c r="T84" s="182">
        <f>MAX(E84:H84,J84:M84)+D84</f>
        <v>226</v>
      </c>
      <c r="U84" s="178"/>
    </row>
    <row r="85" spans="1:21" ht="12.75" customHeight="1">
      <c r="A85" s="159"/>
      <c r="B85" s="58"/>
      <c r="C85" s="37" t="s">
        <v>1183</v>
      </c>
      <c r="D85" s="45">
        <f>IF(B83="","",SUM(D83:D84))</f>
        <v>83</v>
      </c>
      <c r="E85" s="47">
        <f>IF(D85="","",SUM(E83:E84))</f>
        <v>277</v>
      </c>
      <c r="F85" s="47">
        <f>IF(D85="","",SUM(F83:F84))</f>
        <v>277</v>
      </c>
      <c r="G85" s="47">
        <f>IF(F85="","",SUM(G83:G84))</f>
        <v>382</v>
      </c>
      <c r="H85" s="47">
        <f>IF(G85="","",SUM(H83:H84))</f>
        <v>358</v>
      </c>
      <c r="I85" s="125">
        <f>IF(D85="","",SUM(I83:I84))</f>
        <v>1294</v>
      </c>
      <c r="J85" s="47">
        <f>IF(D85="","",SUM(J83:J84))</f>
        <v>339</v>
      </c>
      <c r="K85" s="47">
        <f>IF(E85="","",SUM(K83:K84))</f>
        <v>264</v>
      </c>
      <c r="L85" s="47">
        <f>IF(F85="","",SUM(L83:L84))</f>
        <v>318</v>
      </c>
      <c r="M85" s="47">
        <f>IF(85="","",SUM(M83:M84))</f>
        <v>324</v>
      </c>
      <c r="N85" s="47">
        <f>IF(D85="","",SUM(N83:N84))</f>
        <v>1245</v>
      </c>
      <c r="O85" s="54">
        <f>IF(D85="","",SUM(O83:O84))</f>
        <v>2539</v>
      </c>
      <c r="P85" s="45">
        <f>IF(D85="","",SUM(P83:P84))</f>
        <v>16</v>
      </c>
      <c r="Q85" s="46">
        <f>IF(D85="","",IF(O85=0,"",O85/P85))</f>
        <v>158.6875</v>
      </c>
      <c r="R85" s="125">
        <f>IF(E85="","",SUM(R83:R84))</f>
        <v>3203</v>
      </c>
      <c r="S85" s="46">
        <f>IF(D85="","",IF(R85=0,"",R85/P85))</f>
        <v>200.1875</v>
      </c>
      <c r="T85" s="183"/>
      <c r="U85" s="180">
        <f>MAX(E85:H85,J85:M85)+D85</f>
        <v>465</v>
      </c>
    </row>
    <row r="86" spans="1:21" ht="12.75" customHeight="1">
      <c r="A86" s="157">
        <f>A83+1</f>
        <v>10</v>
      </c>
      <c r="B86" s="55" t="str">
        <f>IF(C86="","",VLOOKUP(C86,Base!$A:$G,2,FALSE))</f>
        <v>87 51459</v>
      </c>
      <c r="C86" s="27" t="s">
        <v>321</v>
      </c>
      <c r="D86" s="33">
        <f>IF(C86="","",VLOOKUP(C86,Base!$A:$G,7,FALSE))</f>
        <v>35</v>
      </c>
      <c r="E86" s="153">
        <v>158</v>
      </c>
      <c r="F86" s="153">
        <v>231</v>
      </c>
      <c r="G86" s="153">
        <v>154</v>
      </c>
      <c r="H86" s="153">
        <v>170</v>
      </c>
      <c r="I86" s="91">
        <f>IF(D86="","",SUM(E86:H86))</f>
        <v>713</v>
      </c>
      <c r="J86" s="153">
        <v>146</v>
      </c>
      <c r="K86" s="153">
        <v>182</v>
      </c>
      <c r="L86" s="153">
        <v>156</v>
      </c>
      <c r="M86" s="154">
        <v>165</v>
      </c>
      <c r="N86" s="89">
        <f>IF(D86="","",SUM(J86:M86))</f>
        <v>649</v>
      </c>
      <c r="O86" s="52">
        <f>IF(D86="","",SUM(E86,F86,G86,H86,J86,K86,L86,M86))</f>
        <v>1362</v>
      </c>
      <c r="P86" s="16">
        <f>IF(D86="","",COUNTA(E86,F86,G86,H86,J86,K86,L86,M86))</f>
        <v>8</v>
      </c>
      <c r="Q86" s="44">
        <f>IF($D86="","",IF(O86=0,"",O86/P86))</f>
        <v>170.25</v>
      </c>
      <c r="R86" s="49">
        <f>IF(D86="","",(O86+(D86*P86)))</f>
        <v>1642</v>
      </c>
      <c r="S86" s="127">
        <f>IF($D86="","",IF(R86=0,"",R86/P86))</f>
        <v>205.25</v>
      </c>
      <c r="T86" s="181">
        <f>MAX(E86:H86,J86:M86)+D86</f>
        <v>266</v>
      </c>
      <c r="U86" s="177"/>
    </row>
    <row r="87" spans="1:21" ht="12.75" customHeight="1">
      <c r="A87" s="158"/>
      <c r="B87" s="55" t="str">
        <f>IF(C87="","",VLOOKUP(C87,Base!$A:$G,2,FALSE))</f>
        <v>9 97833</v>
      </c>
      <c r="C87" s="27" t="s">
        <v>327</v>
      </c>
      <c r="D87" s="33">
        <f>IF(C87="","",VLOOKUP(C87,Base!$A:$G,7,FALSE))</f>
        <v>39</v>
      </c>
      <c r="E87" s="153">
        <v>153</v>
      </c>
      <c r="F87" s="153">
        <v>190</v>
      </c>
      <c r="G87" s="153">
        <v>177</v>
      </c>
      <c r="H87" s="153">
        <v>175</v>
      </c>
      <c r="I87" s="92">
        <f>IF(D87="","",SUM(E87:H87))</f>
        <v>695</v>
      </c>
      <c r="J87" s="153">
        <v>178</v>
      </c>
      <c r="K87" s="153">
        <v>163</v>
      </c>
      <c r="L87" s="153">
        <v>185</v>
      </c>
      <c r="M87" s="154">
        <v>157</v>
      </c>
      <c r="N87" s="90">
        <f>IF(D87="","",SUM(J87:M87))</f>
        <v>683</v>
      </c>
      <c r="O87" s="53">
        <f>IF(D87="","",SUM(E87,F87,G87,H87,J87,K87,L87,M87))</f>
        <v>1378</v>
      </c>
      <c r="P87" s="16">
        <f>IF(D87="","",COUNTA(E87,F87,G87,H87,J87,K87,L87,M87))</f>
        <v>8</v>
      </c>
      <c r="Q87" s="26">
        <f>IF(D87="","",IF(O87=0,"",O87/P87))</f>
        <v>172.25</v>
      </c>
      <c r="R87" s="50">
        <f>IF(D87="","",(O87+(D87*P87)))</f>
        <v>1690</v>
      </c>
      <c r="S87" s="26">
        <f>IF($D87="","",IF(R87=0,"",R87/P87))</f>
        <v>211.25</v>
      </c>
      <c r="T87" s="182">
        <f>MAX(E87:H87,J87:M87)+D87</f>
        <v>229</v>
      </c>
      <c r="U87" s="178"/>
    </row>
    <row r="88" spans="1:21" ht="12.75" customHeight="1">
      <c r="A88" s="159"/>
      <c r="B88" s="58"/>
      <c r="C88" s="37" t="s">
        <v>1184</v>
      </c>
      <c r="D88" s="45">
        <f>IF(B86="","",SUM(D86:D87))</f>
        <v>74</v>
      </c>
      <c r="E88" s="47">
        <f>IF(D88="","",SUM(E86:E87))</f>
        <v>311</v>
      </c>
      <c r="F88" s="47">
        <f>IF(D88="","",SUM(F86:F87))</f>
        <v>421</v>
      </c>
      <c r="G88" s="47">
        <f>IF(E88="","",SUM(G86:G87))</f>
        <v>331</v>
      </c>
      <c r="H88" s="47">
        <f>IF(F88="","",SUM(H86:H87))</f>
        <v>345</v>
      </c>
      <c r="I88" s="125">
        <f>IF(D88="","",SUM(I86:I87))</f>
        <v>1408</v>
      </c>
      <c r="J88" s="47">
        <f>IF(D88="","",SUM(J86:J87))</f>
        <v>324</v>
      </c>
      <c r="K88" s="47">
        <f>IF(E88="","",SUM(K86:K87))</f>
        <v>345</v>
      </c>
      <c r="L88" s="47">
        <f>IF(F88="","",SUM(L86:L87))</f>
        <v>341</v>
      </c>
      <c r="M88" s="47">
        <f>IF(G88="","",SUM(M86:M87))</f>
        <v>322</v>
      </c>
      <c r="N88" s="47">
        <f>IF(D88="","",SUM(N86:N87))</f>
        <v>1332</v>
      </c>
      <c r="O88" s="54">
        <f>IF(D88="","",SUM(O86:O87))</f>
        <v>2740</v>
      </c>
      <c r="P88" s="45">
        <f>IF(D88="","",SUM(P86:P87))</f>
        <v>16</v>
      </c>
      <c r="Q88" s="46">
        <f>IF(D88="","",IF(O88=0,"",O88/P88))</f>
        <v>171.25</v>
      </c>
      <c r="R88" s="125">
        <f>IF(E88="","",SUM(R86:R87))</f>
        <v>3332</v>
      </c>
      <c r="S88" s="46">
        <f>IF(D88="","",IF(R88=0,"",R88/P88))</f>
        <v>208.25</v>
      </c>
      <c r="T88" s="183"/>
      <c r="U88" s="180">
        <f>MAX(E88:H88,J88:M88)+D88</f>
        <v>495</v>
      </c>
    </row>
    <row r="89" spans="1:21" ht="12.75" customHeight="1">
      <c r="A89" s="157">
        <f>A86+1</f>
        <v>11</v>
      </c>
      <c r="B89" s="55" t="str">
        <f>IF(C89="","",VLOOKUP(C89,Base!$A:$G,2,FALSE))</f>
        <v>7 93017</v>
      </c>
      <c r="C89" s="27" t="s">
        <v>732</v>
      </c>
      <c r="D89" s="33">
        <f>IF(C89="","",VLOOKUP(C89,Base!$A:$G,7,FALSE))</f>
        <v>42</v>
      </c>
      <c r="E89" s="153">
        <v>169</v>
      </c>
      <c r="F89" s="153">
        <v>214</v>
      </c>
      <c r="G89" s="153">
        <v>180</v>
      </c>
      <c r="H89" s="153">
        <v>175</v>
      </c>
      <c r="I89" s="91">
        <f>IF(D89="","",SUM(E89:H89))</f>
        <v>738</v>
      </c>
      <c r="J89" s="153">
        <v>158</v>
      </c>
      <c r="K89" s="153">
        <v>144</v>
      </c>
      <c r="L89" s="153">
        <v>136</v>
      </c>
      <c r="M89" s="154">
        <v>217</v>
      </c>
      <c r="N89" s="89">
        <f>IF(D89="","",SUM(J89:M89))</f>
        <v>655</v>
      </c>
      <c r="O89" s="52">
        <f>IF(D89="","",SUM(E89,F89,G89,H89,J89,K89,L89,M89))</f>
        <v>1393</v>
      </c>
      <c r="P89" s="16">
        <f>IF(D89="","",COUNTA(E89,F89,G89,H89,J89,K89,L89,M89))</f>
        <v>8</v>
      </c>
      <c r="Q89" s="44">
        <f>IF($D89="","",IF(O89=0,"",O89/P89))</f>
        <v>174.125</v>
      </c>
      <c r="R89" s="49">
        <f>IF(D89="","",(O89+(D89*P89)))</f>
        <v>1729</v>
      </c>
      <c r="S89" s="127">
        <f>IF($D89="","",IF(R89=0,"",R89/P89))</f>
        <v>216.125</v>
      </c>
      <c r="T89" s="181">
        <f>MAX(E89:H89,J89:M89)+D89</f>
        <v>259</v>
      </c>
      <c r="U89" s="177"/>
    </row>
    <row r="90" spans="1:21" ht="12.75" customHeight="1">
      <c r="A90" s="158"/>
      <c r="B90" s="55" t="str">
        <f>IF(C90="","",VLOOKUP(C90,Base!$A:$G,2,FALSE))</f>
        <v>8 96531</v>
      </c>
      <c r="C90" s="27" t="s">
        <v>974</v>
      </c>
      <c r="D90" s="33">
        <f>IF(C90="","",VLOOKUP(C90,Base!$A:$G,7,FALSE))</f>
        <v>19</v>
      </c>
      <c r="E90" s="153">
        <v>177</v>
      </c>
      <c r="F90" s="153">
        <v>201</v>
      </c>
      <c r="G90" s="153">
        <v>167</v>
      </c>
      <c r="H90" s="153">
        <v>191</v>
      </c>
      <c r="I90" s="92">
        <f>IF(D90="","",SUM(E90:H90))</f>
        <v>736</v>
      </c>
      <c r="J90" s="153">
        <v>125</v>
      </c>
      <c r="K90" s="153">
        <v>148</v>
      </c>
      <c r="L90" s="153">
        <v>148</v>
      </c>
      <c r="M90" s="156">
        <v>133</v>
      </c>
      <c r="N90" s="90">
        <f>IF(D90="","",SUM(J90:M90))</f>
        <v>554</v>
      </c>
      <c r="O90" s="53">
        <f>IF(D90="","",SUM(E90,F90,G90,H90,J90,K90,L90,M90))</f>
        <v>1290</v>
      </c>
      <c r="P90" s="16">
        <f>IF(D90="","",COUNTA(E90,F90,G90,H90,J90,K90,L90,M90))</f>
        <v>8</v>
      </c>
      <c r="Q90" s="26">
        <f>IF(D90="","",IF(O90=0,"",O90/P90))</f>
        <v>161.25</v>
      </c>
      <c r="R90" s="50">
        <f>IF(D90="","",(O90+(D90*P90)))</f>
        <v>1442</v>
      </c>
      <c r="S90" s="26">
        <f>IF($D90="","",IF(R90=0,"",R90/P90))</f>
        <v>180.25</v>
      </c>
      <c r="T90" s="182">
        <f>MAX(E90:H90,J90:M90)+D90</f>
        <v>220</v>
      </c>
      <c r="U90" s="178"/>
    </row>
    <row r="91" spans="1:21" ht="12.75" customHeight="1">
      <c r="A91" s="159"/>
      <c r="B91" s="58"/>
      <c r="C91" s="37" t="s">
        <v>1185</v>
      </c>
      <c r="D91" s="45">
        <f>IF(B89="","",SUM(D89:D90))</f>
        <v>61</v>
      </c>
      <c r="E91" s="155">
        <f>SUM(E89:E90)</f>
        <v>346</v>
      </c>
      <c r="F91" s="155">
        <f>SUM(F89:F90)</f>
        <v>415</v>
      </c>
      <c r="G91" s="155">
        <f>SUM(G89:G90)</f>
        <v>347</v>
      </c>
      <c r="H91" s="155">
        <f>SUM(H89:H90)</f>
        <v>366</v>
      </c>
      <c r="I91" s="125">
        <f>IF(D91="","",SUM(I89:I90))</f>
        <v>1474</v>
      </c>
      <c r="J91" s="47">
        <f>IF(D91="","",SUM(J89:J90))</f>
        <v>283</v>
      </c>
      <c r="K91" s="47">
        <f>IF(E91="","",SUM(K89:K90))</f>
        <v>292</v>
      </c>
      <c r="L91" s="47">
        <f>IF(D91="","",SUM(L89:L90))</f>
        <v>284</v>
      </c>
      <c r="M91" s="47">
        <f>IF(G91="","",SUM(M89:M90))</f>
        <v>350</v>
      </c>
      <c r="N91" s="47">
        <f>IF(D91="","",SUM(N89:N90))</f>
        <v>1209</v>
      </c>
      <c r="O91" s="54">
        <f>IF(D91="","",SUM(O89:O90))</f>
        <v>2683</v>
      </c>
      <c r="P91" s="45">
        <f>IF(D91="","",SUM(P89:P90))</f>
        <v>16</v>
      </c>
      <c r="Q91" s="46">
        <f>IF(D91="","",IF(O91=0,"",O91/P91))</f>
        <v>167.6875</v>
      </c>
      <c r="R91" s="125">
        <f>IF(E91="","",SUM(R89:R90))</f>
        <v>3171</v>
      </c>
      <c r="S91" s="46">
        <f>IF(D91="","",IF(R91=0,"",R91/P91))</f>
        <v>198.1875</v>
      </c>
      <c r="T91" s="183"/>
      <c r="U91" s="180">
        <f>MAX(E91:H91,J91:M91)+D91</f>
        <v>476</v>
      </c>
    </row>
    <row r="92" spans="1:21" ht="12.75" customHeight="1">
      <c r="A92" s="157">
        <f>A89+1</f>
        <v>12</v>
      </c>
      <c r="B92" s="55" t="str">
        <f>IF(C92="","",VLOOKUP(C92,Base!$A:$G,2,FALSE))</f>
        <v>3 65282</v>
      </c>
      <c r="C92" s="27" t="s">
        <v>586</v>
      </c>
      <c r="D92" s="33">
        <f>IF(C92="","",VLOOKUP(C92,Base!$A:$G,7,FALSE))</f>
        <v>22</v>
      </c>
      <c r="E92" s="153">
        <v>190</v>
      </c>
      <c r="F92" s="153">
        <v>174</v>
      </c>
      <c r="G92" s="153">
        <v>160</v>
      </c>
      <c r="H92" s="153">
        <v>146</v>
      </c>
      <c r="I92" s="91">
        <f>IF(D92="","",SUM(E92:H92))</f>
        <v>670</v>
      </c>
      <c r="J92" s="153">
        <v>193</v>
      </c>
      <c r="K92" s="153">
        <v>166</v>
      </c>
      <c r="L92" s="153">
        <v>168</v>
      </c>
      <c r="M92" s="154">
        <v>166</v>
      </c>
      <c r="N92" s="89">
        <f>IF(D92="","",SUM(J92:M92))</f>
        <v>693</v>
      </c>
      <c r="O92" s="52">
        <f>IF(D92="","",SUM(E92,F92,G92,H92,J92,K92,L92,M92))</f>
        <v>1363</v>
      </c>
      <c r="P92" s="16">
        <f>IF(D92="","",COUNTA(E92,F92,G92,H92,J92,K92,L92,M92))</f>
        <v>8</v>
      </c>
      <c r="Q92" s="44">
        <f>IF($D92="","",IF(O92=0,"",O92/P92))</f>
        <v>170.375</v>
      </c>
      <c r="R92" s="49">
        <f>IF(D92="","",(O92+(D92*P92)))</f>
        <v>1539</v>
      </c>
      <c r="S92" s="127">
        <f>IF($D92="","",IF(R92=0,"",R92/P92))</f>
        <v>192.375</v>
      </c>
      <c r="T92" s="181">
        <f>MAX(E92:H92,J92:M92)+D92</f>
        <v>215</v>
      </c>
      <c r="U92" s="177"/>
    </row>
    <row r="93" spans="1:21" ht="12.75" customHeight="1">
      <c r="A93" s="158"/>
      <c r="B93" s="55" t="str">
        <f>IF(C93="","",VLOOKUP(C93,Base!$A:$G,2,FALSE))</f>
        <v>85 6530</v>
      </c>
      <c r="C93" s="27" t="s">
        <v>1171</v>
      </c>
      <c r="D93" s="33">
        <f>IF(C93="","",VLOOKUP(C93,Base!$A:$G,7,FALSE))</f>
        <v>25</v>
      </c>
      <c r="E93" s="153">
        <v>143</v>
      </c>
      <c r="F93" s="153">
        <v>149</v>
      </c>
      <c r="G93" s="153">
        <v>158</v>
      </c>
      <c r="H93" s="153">
        <v>215</v>
      </c>
      <c r="I93" s="92">
        <f>IF(D93="","",SUM(E93:H93))</f>
        <v>665</v>
      </c>
      <c r="J93" s="153">
        <v>154</v>
      </c>
      <c r="K93" s="153">
        <v>213</v>
      </c>
      <c r="L93" s="153">
        <v>191</v>
      </c>
      <c r="M93" s="154">
        <v>162</v>
      </c>
      <c r="N93" s="90">
        <f>IF(D93="","",SUM(J93:M93))</f>
        <v>720</v>
      </c>
      <c r="O93" s="53">
        <f>IF(D93="","",SUM(E93,F93,G93,H93,J93,K93,L93,M93))</f>
        <v>1385</v>
      </c>
      <c r="P93" s="16">
        <f>IF(D93="","",COUNTA(E93,F93,G93,H93,J93,K93,L93,M93))</f>
        <v>8</v>
      </c>
      <c r="Q93" s="26">
        <f>IF(D93="","",IF(O93=0,"",O93/P93))</f>
        <v>173.125</v>
      </c>
      <c r="R93" s="50">
        <f>IF(D93="","",(O93+(D93*P93)))</f>
        <v>1585</v>
      </c>
      <c r="S93" s="26">
        <f>IF($D93="","",IF(R93=0,"",R93/P93))</f>
        <v>198.125</v>
      </c>
      <c r="T93" s="182">
        <f>MAX(E93:H93,J93:M93)+D93</f>
        <v>240</v>
      </c>
      <c r="U93" s="178"/>
    </row>
    <row r="94" spans="1:21" ht="12.75" customHeight="1">
      <c r="A94" s="159"/>
      <c r="B94" s="58"/>
      <c r="C94" s="37" t="s">
        <v>1186</v>
      </c>
      <c r="D94" s="45">
        <f>IF(B92="","",SUM(D92:D93))</f>
        <v>47</v>
      </c>
      <c r="E94" s="47">
        <f>IF(D94="","",SUM(E92:E93))</f>
        <v>333</v>
      </c>
      <c r="F94" s="47">
        <f>IF(D94="","",SUM(F92:F93))</f>
        <v>323</v>
      </c>
      <c r="G94" s="47">
        <f>IF(F94="","",SUM(G92:G93))</f>
        <v>318</v>
      </c>
      <c r="H94" s="47">
        <f>IF(F94="","",SUM(H92:H93))</f>
        <v>361</v>
      </c>
      <c r="I94" s="125">
        <f>IF(D94="","",SUM(I92:I93))</f>
        <v>1335</v>
      </c>
      <c r="J94" s="47">
        <f>IF(D94="","",SUM(J92:J93))</f>
        <v>347</v>
      </c>
      <c r="K94" s="81"/>
      <c r="L94" s="47">
        <f>IF(D94="","",SUM(L92:L93))</f>
        <v>359</v>
      </c>
      <c r="M94" s="51"/>
      <c r="N94" s="47">
        <f>IF(D94="","",SUM(N92:N93))</f>
        <v>1413</v>
      </c>
      <c r="O94" s="54">
        <f>IF(D94="","",SUM(O92:O93))</f>
        <v>2748</v>
      </c>
      <c r="P94" s="45">
        <f>IF(D94="","",SUM(P92:P93))</f>
        <v>16</v>
      </c>
      <c r="Q94" s="46">
        <f>IF(D94="","",IF(O94=0,"",O94/P94))</f>
        <v>171.75</v>
      </c>
      <c r="R94" s="125">
        <f>IF(E94="","",SUM(R92:R93))</f>
        <v>3124</v>
      </c>
      <c r="S94" s="46">
        <f>IF(D94="","",IF(R94=0,"",R94/P94))</f>
        <v>195.25</v>
      </c>
      <c r="T94" s="183"/>
      <c r="U94" s="180">
        <f>MAX(E94:H94,J94:M94)+D94</f>
        <v>408</v>
      </c>
    </row>
    <row r="95" spans="1:21" ht="12.75" customHeight="1">
      <c r="A95" s="157">
        <f>A92+1</f>
        <v>13</v>
      </c>
      <c r="B95" s="55" t="str">
        <f>IF(C95="","",VLOOKUP(C95,Base!$A:$G,2,FALSE))</f>
        <v>8 95723</v>
      </c>
      <c r="C95" s="27" t="s">
        <v>178</v>
      </c>
      <c r="D95" s="33">
        <f>IF(C95="","",VLOOKUP(C95,Base!$A:$G,7,FALSE))</f>
        <v>48</v>
      </c>
      <c r="E95" s="153">
        <v>106</v>
      </c>
      <c r="F95" s="153">
        <v>135</v>
      </c>
      <c r="G95" s="153">
        <v>166</v>
      </c>
      <c r="H95" s="153">
        <v>123</v>
      </c>
      <c r="I95" s="91">
        <f>IF(D95="","",SUM(E95:H95))</f>
        <v>530</v>
      </c>
      <c r="J95" s="153">
        <v>121</v>
      </c>
      <c r="K95" s="153">
        <v>114</v>
      </c>
      <c r="L95" s="153">
        <v>170</v>
      </c>
      <c r="M95" s="154">
        <v>129</v>
      </c>
      <c r="N95" s="89">
        <f>IF(D95="","",SUM(J95:M95))</f>
        <v>534</v>
      </c>
      <c r="O95" s="52">
        <f>IF(D95="","",SUM(E95,F95,G95,H95,J95,K95,L95,M95))</f>
        <v>1064</v>
      </c>
      <c r="P95" s="16">
        <f>IF(D95="","",COUNTA(E95,F95,G95,H95,J95,K95,L95,M95))</f>
        <v>8</v>
      </c>
      <c r="Q95" s="44">
        <f>IF($D95="","",IF(O95=0,"",O95/P95))</f>
        <v>133</v>
      </c>
      <c r="R95" s="49">
        <f>IF(D95="","",(O95+(D95*P95)))</f>
        <v>1448</v>
      </c>
      <c r="S95" s="127">
        <f>IF($D95="","",IF(R95=0,"",R95/P95))</f>
        <v>181</v>
      </c>
      <c r="T95" s="181">
        <f>MAX(E95:H95,J95:M95)+D95</f>
        <v>218</v>
      </c>
      <c r="U95" s="177"/>
    </row>
    <row r="96" spans="1:21" ht="12.75" customHeight="1">
      <c r="A96" s="158"/>
      <c r="B96" s="55" t="str">
        <f>IF(C96="","",VLOOKUP(C96,Base!$A:$G,2,FALSE))</f>
        <v>10 100691</v>
      </c>
      <c r="C96" s="27" t="s">
        <v>545</v>
      </c>
      <c r="D96" s="33">
        <f>IF(C96="","",VLOOKUP(C96,Base!$A:$G,7,FALSE))</f>
        <v>31</v>
      </c>
      <c r="E96" s="153">
        <v>192</v>
      </c>
      <c r="F96" s="153">
        <v>161</v>
      </c>
      <c r="G96" s="153">
        <v>163</v>
      </c>
      <c r="H96" s="153">
        <v>159</v>
      </c>
      <c r="I96" s="92">
        <f>IF(D96="","",SUM(E96:H96))</f>
        <v>675</v>
      </c>
      <c r="J96" s="153">
        <v>135</v>
      </c>
      <c r="K96" s="153">
        <v>171</v>
      </c>
      <c r="L96" s="153">
        <v>158</v>
      </c>
      <c r="M96" s="154">
        <v>128</v>
      </c>
      <c r="N96" s="90">
        <f>IF(D96="","",SUM(J96:M96))</f>
        <v>592</v>
      </c>
      <c r="O96" s="53">
        <f>IF(D96="","",SUM(E96,F96,G96,H96,J96,K96,L96,M96))</f>
        <v>1267</v>
      </c>
      <c r="P96" s="16">
        <f>IF(D96="","",COUNTA(E96,F96,G96,H96,J96,K96,L96,M96))</f>
        <v>8</v>
      </c>
      <c r="Q96" s="26">
        <f>IF(D96="","",IF(O96=0,"",O96/P96))</f>
        <v>158.375</v>
      </c>
      <c r="R96" s="50">
        <f>IF(D96="","",(O96+(D96*P96)))</f>
        <v>1515</v>
      </c>
      <c r="S96" s="26">
        <f>IF($D96="","",IF(R96=0,"",R96/P96))</f>
        <v>189.375</v>
      </c>
      <c r="T96" s="182">
        <f>MAX(E96:H96,J96:M96)+D96</f>
        <v>223</v>
      </c>
      <c r="U96" s="178"/>
    </row>
    <row r="97" spans="1:21" ht="12.75" customHeight="1">
      <c r="A97" s="159"/>
      <c r="B97" s="58"/>
      <c r="C97" s="37" t="s">
        <v>1187</v>
      </c>
      <c r="D97" s="45">
        <f>IF(B95="","",SUM(D95:D96))</f>
        <v>79</v>
      </c>
      <c r="E97" s="47">
        <f>IF(D97="","",SUM(E95:E96))</f>
        <v>298</v>
      </c>
      <c r="F97" s="47">
        <f>IF(E97="","",SUM(F95:F96))</f>
        <v>296</v>
      </c>
      <c r="G97" s="47">
        <f>IF(F97="","",SUM(G95:G96))</f>
        <v>329</v>
      </c>
      <c r="H97" s="47">
        <f>IF(G97="","",SUM(H95:H96))</f>
        <v>282</v>
      </c>
      <c r="I97" s="125">
        <f>IF(D97="","",SUM(I95:I96))</f>
        <v>1205</v>
      </c>
      <c r="J97" s="47">
        <f>IF(D97="","",SUM(J95:J96))</f>
        <v>256</v>
      </c>
      <c r="K97" s="47">
        <f>IF(E97="","",SUM(K95:K96))</f>
        <v>285</v>
      </c>
      <c r="L97" s="47">
        <f>IF(F97="","",SUM(L95:L96))</f>
        <v>328</v>
      </c>
      <c r="M97" s="47">
        <f>IF(G97="","",SUM(M95:M96))</f>
        <v>257</v>
      </c>
      <c r="N97" s="47">
        <f>IF(D97="","",SUM(N95:N96))</f>
        <v>1126</v>
      </c>
      <c r="O97" s="54">
        <f>IF(D97="","",SUM(O95:O96))</f>
        <v>2331</v>
      </c>
      <c r="P97" s="45">
        <f>IF(D97="","",SUM(P95:P96))</f>
        <v>16</v>
      </c>
      <c r="Q97" s="46">
        <f>IF(D97="","",IF(O97=0,"",O97/P97))</f>
        <v>145.6875</v>
      </c>
      <c r="R97" s="125">
        <f>IF(E97="","",SUM(R95:R96))</f>
        <v>2963</v>
      </c>
      <c r="S97" s="46">
        <f>IF(D97="","",IF(R97=0,"",R97/P97))</f>
        <v>185.1875</v>
      </c>
      <c r="T97" s="183"/>
      <c r="U97" s="180">
        <f>MAX(E97:H97,J97:M97)+D97</f>
        <v>408</v>
      </c>
    </row>
    <row r="98" spans="1:21" ht="12.75" customHeight="1">
      <c r="A98" s="157">
        <f>A95+1</f>
        <v>14</v>
      </c>
      <c r="B98" s="55" t="str">
        <f>IF(C98="","",VLOOKUP(C98,Base!$A:$G,2,FALSE))</f>
        <v>13 105335</v>
      </c>
      <c r="C98" s="27" t="s">
        <v>987</v>
      </c>
      <c r="D98" s="33">
        <f>IF(C98="","",VLOOKUP(C98,Base!$A:$G,7,FALSE))</f>
        <v>58</v>
      </c>
      <c r="E98" s="153">
        <v>129</v>
      </c>
      <c r="F98" s="153">
        <v>149</v>
      </c>
      <c r="G98" s="153">
        <v>92</v>
      </c>
      <c r="H98" s="153">
        <v>104</v>
      </c>
      <c r="I98" s="91">
        <f>IF(D98="","",SUM(E98:H98))</f>
        <v>474</v>
      </c>
      <c r="J98" s="153">
        <v>117</v>
      </c>
      <c r="K98" s="153">
        <v>137</v>
      </c>
      <c r="L98" s="153">
        <v>124</v>
      </c>
      <c r="M98" s="154">
        <v>147</v>
      </c>
      <c r="N98" s="89">
        <f>IF(D98="","",SUM(J98:M98))</f>
        <v>525</v>
      </c>
      <c r="O98" s="52">
        <f>IF(D98="","",SUM(E98,F98,G98,H98,J98,K98,L98,M98))</f>
        <v>999</v>
      </c>
      <c r="P98" s="16">
        <f>IF(D98="","",COUNTA(E98,F98,G98,H98,J98,K98,L98,M98))</f>
        <v>8</v>
      </c>
      <c r="Q98" s="44">
        <f>IF($D98="","",IF(O98=0,"",O98/P98))</f>
        <v>124.875</v>
      </c>
      <c r="R98" s="49">
        <f>IF(D98="","",(O98+(D98*P98)))</f>
        <v>1463</v>
      </c>
      <c r="S98" s="127">
        <f>IF($D98="","",IF(R98=0,"",R98/P98))</f>
        <v>182.875</v>
      </c>
      <c r="T98" s="181">
        <f>MAX(E98:H98,J98:M98)+D98</f>
        <v>207</v>
      </c>
      <c r="U98" s="177"/>
    </row>
    <row r="99" spans="1:21" ht="12.75" customHeight="1">
      <c r="A99" s="158"/>
      <c r="B99" s="55" t="str">
        <f>IF(C99="","",VLOOKUP(C99,Base!$A:$G,2,FALSE))</f>
        <v>13 105336</v>
      </c>
      <c r="C99" s="27" t="s">
        <v>1010</v>
      </c>
      <c r="D99" s="33">
        <f>IF(C99="","",VLOOKUP(C99,Base!$A:$G,7,FALSE))</f>
        <v>58</v>
      </c>
      <c r="E99" s="153">
        <v>124</v>
      </c>
      <c r="F99" s="153">
        <v>131</v>
      </c>
      <c r="G99" s="153">
        <v>150</v>
      </c>
      <c r="H99" s="153">
        <v>146</v>
      </c>
      <c r="I99" s="92">
        <f>IF(D99="","",SUM(E99:H99))</f>
        <v>551</v>
      </c>
      <c r="J99" s="153">
        <v>116</v>
      </c>
      <c r="K99" s="153">
        <v>126</v>
      </c>
      <c r="L99" s="153">
        <v>137</v>
      </c>
      <c r="M99" s="154">
        <v>132</v>
      </c>
      <c r="N99" s="90">
        <f>IF(D99="","",SUM(J99:M99))</f>
        <v>511</v>
      </c>
      <c r="O99" s="53">
        <f>IF(D99="","",SUM(E99,F99,G99,H99,J99,K99,L99,M99))</f>
        <v>1062</v>
      </c>
      <c r="P99" s="16">
        <f>IF(D99="","",COUNTA(E99,F99,G99,H99,J99,K99,L99,M99))</f>
        <v>8</v>
      </c>
      <c r="Q99" s="26">
        <f>IF(D99="","",IF(O99=0,"",O99/P99))</f>
        <v>132.75</v>
      </c>
      <c r="R99" s="50">
        <f>IF(D99="","",(O99+(D99*P99)))</f>
        <v>1526</v>
      </c>
      <c r="S99" s="26">
        <f>IF($D99="","",IF(R99=0,"",R99/P99))</f>
        <v>190.75</v>
      </c>
      <c r="T99" s="182">
        <f>MAX(E99:H99,J99:M99)+D99</f>
        <v>208</v>
      </c>
      <c r="U99" s="178"/>
    </row>
    <row r="100" spans="1:21" ht="12.75" customHeight="1">
      <c r="A100" s="159"/>
      <c r="B100" s="58"/>
      <c r="C100" s="37" t="s">
        <v>1212</v>
      </c>
      <c r="D100" s="45">
        <f>IF(B98="","",SUM(D98:D99))</f>
        <v>116</v>
      </c>
      <c r="E100" s="47">
        <f>IF(D100="","",SUM(E98:E99))</f>
        <v>253</v>
      </c>
      <c r="F100" s="47">
        <f>IF(E100="","",SUM(F98:F99))</f>
        <v>280</v>
      </c>
      <c r="G100" s="47">
        <f>IF(F100="","",SUM(G98:G99))</f>
        <v>242</v>
      </c>
      <c r="H100" s="47">
        <f>IF(G100="","",SUM(H98:H99))</f>
        <v>250</v>
      </c>
      <c r="I100" s="125">
        <f>IF(D100="","",SUM(I98:I99))</f>
        <v>1025</v>
      </c>
      <c r="J100" s="47">
        <f>IF(D100="","",SUM(J98:J99))</f>
        <v>233</v>
      </c>
      <c r="K100" s="47">
        <f>IF(E100="","",SUM(K98:K99))</f>
        <v>263</v>
      </c>
      <c r="L100" s="47">
        <f>IF(F100="","",SUM(L98:L99))</f>
        <v>261</v>
      </c>
      <c r="M100" s="47">
        <f>IF(G100="","",SUM(M98:M99))</f>
        <v>279</v>
      </c>
      <c r="N100" s="47">
        <f>IF(D100="","",SUM(N98:N99))</f>
        <v>1036</v>
      </c>
      <c r="O100" s="54">
        <f>IF(D100="","",SUM(O98:O99))</f>
        <v>2061</v>
      </c>
      <c r="P100" s="45">
        <f>IF(D100="","",SUM(P98:P99))</f>
        <v>16</v>
      </c>
      <c r="Q100" s="46">
        <f>IF(D100="","",IF(O100=0,"",O100/P100))</f>
        <v>128.8125</v>
      </c>
      <c r="R100" s="125">
        <f>IF(E100="","",SUM(R98:R99))</f>
        <v>2989</v>
      </c>
      <c r="S100" s="46">
        <f>IF(D100="","",IF(R100=0,"",R100/P100))</f>
        <v>186.8125</v>
      </c>
      <c r="T100" s="183"/>
      <c r="U100" s="180">
        <f>MAX(E100:H100,J100:M100)+D100</f>
        <v>396</v>
      </c>
    </row>
    <row r="101" spans="1:21" ht="12.75" customHeight="1">
      <c r="A101" s="157">
        <f>A98+1</f>
        <v>15</v>
      </c>
      <c r="B101" s="55" t="str">
        <f>IF(C101="","",VLOOKUP(C101,Base!$A:$G,2,FALSE))</f>
        <v>7 93014</v>
      </c>
      <c r="C101" s="27" t="s">
        <v>1117</v>
      </c>
      <c r="D101" s="33">
        <f>IF(C101="","",VLOOKUP(C101,Base!$A:$G,7,FALSE))</f>
        <v>21</v>
      </c>
      <c r="E101" s="153">
        <v>155</v>
      </c>
      <c r="F101" s="153">
        <v>179</v>
      </c>
      <c r="G101" s="153">
        <v>170</v>
      </c>
      <c r="H101" s="153">
        <v>173</v>
      </c>
      <c r="I101" s="91">
        <f>IF(D101="","",SUM(E101:H101))</f>
        <v>677</v>
      </c>
      <c r="J101" s="153">
        <v>177</v>
      </c>
      <c r="K101" s="153">
        <v>186</v>
      </c>
      <c r="L101" s="153">
        <v>151</v>
      </c>
      <c r="M101" s="154">
        <v>177</v>
      </c>
      <c r="N101" s="89">
        <f>IF(D101="","",SUM(J101:M101))</f>
        <v>691</v>
      </c>
      <c r="O101" s="52">
        <f>IF(D101="","",SUM(E101,F101,G101,H101,J101,K101,L101,M101))</f>
        <v>1368</v>
      </c>
      <c r="P101" s="16">
        <f>IF(D101="","",COUNTA(E101,F101,G101,H101,J101,K101,L101,M101))</f>
        <v>8</v>
      </c>
      <c r="Q101" s="44">
        <f>IF($D101="","",IF(O101=0,"",O101/P101))</f>
        <v>171</v>
      </c>
      <c r="R101" s="49">
        <f>IF(D101="","",(O101+(D101*P101)))</f>
        <v>1536</v>
      </c>
      <c r="S101" s="127">
        <f>IF($D101="","",IF(R101=0,"",R101/P101))</f>
        <v>192</v>
      </c>
      <c r="T101" s="181">
        <f>MAX(E101:H101,J101:M101)+D101</f>
        <v>207</v>
      </c>
      <c r="U101" s="177"/>
    </row>
    <row r="102" spans="1:21" ht="12.75" customHeight="1">
      <c r="A102" s="158"/>
      <c r="B102" s="55" t="str">
        <f>IF(C102="","",VLOOKUP(C102,Base!$A:$G,2,FALSE))</f>
        <v>7 93013</v>
      </c>
      <c r="C102" s="27" t="s">
        <v>712</v>
      </c>
      <c r="D102" s="33">
        <f>IF(C102="","",VLOOKUP(C102,Base!$A:$G,7,FALSE))</f>
        <v>25</v>
      </c>
      <c r="E102" s="153">
        <v>133</v>
      </c>
      <c r="F102" s="153">
        <v>137</v>
      </c>
      <c r="G102" s="153">
        <v>159</v>
      </c>
      <c r="H102" s="153">
        <v>143</v>
      </c>
      <c r="I102" s="92">
        <f>IF(D102="","",SUM(E102:H102))</f>
        <v>572</v>
      </c>
      <c r="J102" s="153">
        <v>171</v>
      </c>
      <c r="K102" s="153">
        <v>247</v>
      </c>
      <c r="L102" s="153">
        <v>179</v>
      </c>
      <c r="M102" s="154">
        <v>184</v>
      </c>
      <c r="N102" s="90">
        <f>IF(D102="","",SUM(J102:M102))</f>
        <v>781</v>
      </c>
      <c r="O102" s="53">
        <f>IF(D102="","",SUM(E102,F102,G102,H102,J102,K102,L102,M102))</f>
        <v>1353</v>
      </c>
      <c r="P102" s="16">
        <f>IF(D102="","",COUNTA(E102,F102,G102,H102,J102,K102,L102,M102))</f>
        <v>8</v>
      </c>
      <c r="Q102" s="26">
        <f>IF(D102="","",IF(O102=0,"",O102/P102))</f>
        <v>169.125</v>
      </c>
      <c r="R102" s="50">
        <f>IF(D102="","",(O102+(D102*P102)))</f>
        <v>1553</v>
      </c>
      <c r="S102" s="26">
        <f>IF($D102="","",IF(R102=0,"",R102/P102))</f>
        <v>194.125</v>
      </c>
      <c r="T102" s="182">
        <f>MAX(E102:H102,J102:M102)+D102</f>
        <v>272</v>
      </c>
      <c r="U102" s="178"/>
    </row>
    <row r="103" spans="1:21" ht="12.75" customHeight="1">
      <c r="A103" s="159"/>
      <c r="B103" s="58"/>
      <c r="C103" s="37" t="s">
        <v>1188</v>
      </c>
      <c r="D103" s="45">
        <f>IF(B101="","",SUM(D101:D102))</f>
        <v>46</v>
      </c>
      <c r="E103" s="47">
        <f>IF(D103="","",SUM(E101:E102))</f>
        <v>288</v>
      </c>
      <c r="F103" s="47">
        <f>IF(E103="","",SUM(F101:F102))</f>
        <v>316</v>
      </c>
      <c r="G103" s="47">
        <f>IF(F103="","",SUM(G101:G102))</f>
        <v>329</v>
      </c>
      <c r="H103" s="47">
        <f>IF(G103="","",SUM(H101:H102))</f>
        <v>316</v>
      </c>
      <c r="I103" s="125">
        <f>IF(D103="","",SUM(I101:I102))</f>
        <v>1249</v>
      </c>
      <c r="J103" s="47">
        <f>IF(D103="","",SUM(J101:J102))</f>
        <v>348</v>
      </c>
      <c r="K103" s="47">
        <f>IF(E103="","",SUM(K101:K102))</f>
        <v>433</v>
      </c>
      <c r="L103" s="47">
        <f>IF(F103="","",SUM(L101:L102))</f>
        <v>330</v>
      </c>
      <c r="M103" s="47">
        <f>IF(G103="","",SUM(M101:M102))</f>
        <v>361</v>
      </c>
      <c r="N103" s="47">
        <f>IF(D103="","",SUM(N101:N102))</f>
        <v>1472</v>
      </c>
      <c r="O103" s="54">
        <f>IF(D103="","",SUM(O101:O102))</f>
        <v>2721</v>
      </c>
      <c r="P103" s="45">
        <f>IF(D103="","",SUM(P101:P102))</f>
        <v>16</v>
      </c>
      <c r="Q103" s="46">
        <f>IF(D103="","",IF(O103=0,"",O103/P103))</f>
        <v>170.0625</v>
      </c>
      <c r="R103" s="125">
        <f>IF(E103="","",SUM(R101:R102))</f>
        <v>3089</v>
      </c>
      <c r="S103" s="46">
        <f>IF(D103="","",IF(R103=0,"",R103/P103))</f>
        <v>193.0625</v>
      </c>
      <c r="T103" s="183"/>
      <c r="U103" s="180">
        <f>MAX(E103:H103,J103:M103)+D103</f>
        <v>479</v>
      </c>
    </row>
    <row r="104" spans="1:21" ht="12.75" customHeight="1">
      <c r="A104" s="157">
        <f>A101+1</f>
        <v>16</v>
      </c>
      <c r="B104" s="55" t="str">
        <f>IF(C104="","",VLOOKUP(C104,Base!$A:$G,2,FALSE))</f>
        <v>8 95726</v>
      </c>
      <c r="C104" s="27" t="s">
        <v>175</v>
      </c>
      <c r="D104" s="33">
        <f>IF(C104="","",VLOOKUP(C104,Base!$A:$G,7,FALSE))</f>
        <v>48</v>
      </c>
      <c r="E104" s="153">
        <v>159</v>
      </c>
      <c r="F104" s="153">
        <v>142</v>
      </c>
      <c r="G104" s="153">
        <v>154</v>
      </c>
      <c r="H104" s="153">
        <v>159</v>
      </c>
      <c r="I104" s="91">
        <f>IF(D104="","",SUM(E104:H104))</f>
        <v>614</v>
      </c>
      <c r="J104" s="153">
        <v>174</v>
      </c>
      <c r="K104" s="153">
        <v>127</v>
      </c>
      <c r="L104" s="153">
        <v>150</v>
      </c>
      <c r="M104" s="154">
        <v>151</v>
      </c>
      <c r="N104" s="89">
        <f>IF(D104="","",SUM(J104:M104))</f>
        <v>602</v>
      </c>
      <c r="O104" s="52">
        <f>IF(D104="","",SUM(E104,F104,G104,H104,J104,K104,L104,M104))</f>
        <v>1216</v>
      </c>
      <c r="P104" s="16">
        <f>IF(D104="","",COUNTA(E104,F104,G104,H104,J104,K104,L104,M104))</f>
        <v>8</v>
      </c>
      <c r="Q104" s="44">
        <f>IF($D104="","",IF(O104=0,"",O104/P104))</f>
        <v>152</v>
      </c>
      <c r="R104" s="49">
        <f>IF(D104="","",(O104+(D104*P104)))</f>
        <v>1600</v>
      </c>
      <c r="S104" s="127">
        <f>IF($D104="","",IF(R104=0,"",R104/P104))</f>
        <v>200</v>
      </c>
      <c r="T104" s="181">
        <f>MAX(E104:H104,J104:M104)+D104</f>
        <v>222</v>
      </c>
      <c r="U104" s="177"/>
    </row>
    <row r="105" spans="1:21" ht="12.75" customHeight="1">
      <c r="A105" s="158"/>
      <c r="B105" s="55" t="str">
        <f>IF(C105="","",VLOOKUP(C105,Base!$A:$G,2,FALSE))</f>
        <v>1 61980</v>
      </c>
      <c r="C105" s="27" t="s">
        <v>410</v>
      </c>
      <c r="D105" s="33">
        <f>IF(C105="","",VLOOKUP(C105,Base!$A:$G,7,FALSE))</f>
        <v>22</v>
      </c>
      <c r="E105" s="153">
        <v>182</v>
      </c>
      <c r="F105" s="153">
        <v>170</v>
      </c>
      <c r="G105" s="153">
        <v>196</v>
      </c>
      <c r="H105" s="153">
        <v>123</v>
      </c>
      <c r="I105" s="92">
        <f>IF(D105="","",SUM(E105:H105))</f>
        <v>671</v>
      </c>
      <c r="J105" s="153">
        <v>169</v>
      </c>
      <c r="K105" s="153">
        <v>173</v>
      </c>
      <c r="L105" s="153">
        <v>183</v>
      </c>
      <c r="M105" s="154">
        <v>148</v>
      </c>
      <c r="N105" s="90">
        <f>IF(D105="","",SUM(J105:M105))</f>
        <v>673</v>
      </c>
      <c r="O105" s="53">
        <f>IF(D105="","",SUM(E105,F105,G105,H105,J105,K105,L105,M105))</f>
        <v>1344</v>
      </c>
      <c r="P105" s="16">
        <f>IF(D105="","",COUNTA(E105,F105,G105,H105,J105,K105,L105,M105))</f>
        <v>8</v>
      </c>
      <c r="Q105" s="26">
        <f>IF(D105="","",IF(O105=0,"",O105/P105))</f>
        <v>168</v>
      </c>
      <c r="R105" s="50">
        <f>IF(D105="","",(O105+(D105*P105)))</f>
        <v>1520</v>
      </c>
      <c r="S105" s="26">
        <f>IF($D105="","",IF(R105=0,"",R105/P105))</f>
        <v>190</v>
      </c>
      <c r="T105" s="182">
        <f>MAX(E105:H105,J105:M105)+D105</f>
        <v>218</v>
      </c>
      <c r="U105" s="178"/>
    </row>
    <row r="106" spans="1:21" ht="12.75" customHeight="1">
      <c r="A106" s="159"/>
      <c r="B106" s="43"/>
      <c r="C106" s="37" t="s">
        <v>1189</v>
      </c>
      <c r="D106" s="45">
        <f>IF(B104="","",SUM(D104:D105))</f>
        <v>70</v>
      </c>
      <c r="E106" s="47">
        <f>IF(D106="","",SUM(E104:E105))</f>
        <v>341</v>
      </c>
      <c r="F106" s="47">
        <f>IF(E106="","",SUM(F104:F105))</f>
        <v>312</v>
      </c>
      <c r="G106" s="47">
        <f>IF(F106="","",SUM(G104:G105))</f>
        <v>350</v>
      </c>
      <c r="H106" s="47">
        <f>IF(G106="","",SUM(H104:H105))</f>
        <v>282</v>
      </c>
      <c r="I106" s="125">
        <f>IF(D106="","",SUM(I104:I105))</f>
        <v>1285</v>
      </c>
      <c r="J106" s="47">
        <f>IF(D106="","",SUM(J104:J105))</f>
        <v>343</v>
      </c>
      <c r="K106" s="47">
        <f>IF(E106="","",SUM(K104:K105))</f>
        <v>300</v>
      </c>
      <c r="L106" s="47">
        <f>IF(F106="","",SUM(L104:L105))</f>
        <v>333</v>
      </c>
      <c r="M106" s="47">
        <f>IF(G106="","",SUM(M104:M105))</f>
        <v>299</v>
      </c>
      <c r="N106" s="47">
        <f>IF(D106="","",SUM(N104:N105))</f>
        <v>1275</v>
      </c>
      <c r="O106" s="54">
        <f>IF(D106="","",SUM(O104:O105))</f>
        <v>2560</v>
      </c>
      <c r="P106" s="45">
        <f>IF(D106="","",SUM(P104:P105))</f>
        <v>16</v>
      </c>
      <c r="Q106" s="46">
        <f>IF(D106="","",IF(O106=0,"",O106/P106))</f>
        <v>160</v>
      </c>
      <c r="R106" s="125">
        <f>IF(E106="","",SUM(R104:R105))</f>
        <v>3120</v>
      </c>
      <c r="S106" s="46">
        <f>IF(D106="","",IF(R106=0,"",R106/P106))</f>
        <v>195</v>
      </c>
      <c r="T106" s="183"/>
      <c r="U106" s="180">
        <f>MAX(E106:H106,J106:M106)+D106</f>
        <v>420</v>
      </c>
    </row>
    <row r="107" spans="1:21" ht="12.75">
      <c r="A107" s="157">
        <f>A104+1</f>
        <v>17</v>
      </c>
      <c r="B107" s="55" t="str">
        <f>IF(C107="","",VLOOKUP(C107,Base!$A:$G,2,FALSE))</f>
        <v>89 58122</v>
      </c>
      <c r="C107" s="27" t="s">
        <v>234</v>
      </c>
      <c r="D107" s="33">
        <f>IF(C107="","",VLOOKUP(C107,Base!$A:$G,7,FALSE))</f>
        <v>39</v>
      </c>
      <c r="E107" s="153">
        <v>155</v>
      </c>
      <c r="F107" s="153">
        <v>125</v>
      </c>
      <c r="G107" s="153">
        <v>174</v>
      </c>
      <c r="H107" s="153">
        <v>166</v>
      </c>
      <c r="I107" s="91">
        <f>IF(D107="","",SUM(E107:H107))</f>
        <v>620</v>
      </c>
      <c r="J107" s="153">
        <v>118</v>
      </c>
      <c r="K107" s="153">
        <v>142</v>
      </c>
      <c r="L107" s="153">
        <v>140</v>
      </c>
      <c r="M107" s="154">
        <v>166</v>
      </c>
      <c r="N107" s="89">
        <f>IF(D107="","",SUM(J107:M107))</f>
        <v>566</v>
      </c>
      <c r="O107" s="52">
        <f>IF(D107="","",SUM(E107,F107,G107,H107,J107,K107,L107,M107))</f>
        <v>1186</v>
      </c>
      <c r="P107" s="16">
        <f>IF(D107="","",COUNTA(E107,F107,G107,H107,J107,K107,L107,M107))</f>
        <v>8</v>
      </c>
      <c r="Q107" s="44">
        <f>IF($D107="","",IF(O107=0,"",O107/P107))</f>
        <v>148.25</v>
      </c>
      <c r="R107" s="49">
        <f>IF(D107="","",(O107+(D107*P107)))</f>
        <v>1498</v>
      </c>
      <c r="S107" s="127">
        <f>IF($D107="","",IF(R107=0,"",R107/P107))</f>
        <v>187.25</v>
      </c>
      <c r="T107" s="181">
        <f>MAX(E107:H107,J107:M107)+D107</f>
        <v>213</v>
      </c>
      <c r="U107" s="177"/>
    </row>
    <row r="108" spans="1:21" ht="12.75">
      <c r="A108" s="158"/>
      <c r="B108" s="55" t="str">
        <f>IF(C108="","",VLOOKUP(C108,Base!$A:$G,2,FALSE))</f>
        <v>11 101338</v>
      </c>
      <c r="C108" s="27" t="s">
        <v>237</v>
      </c>
      <c r="D108" s="33">
        <f>IF(C108="","",VLOOKUP(C108,Base!$A:$G,7,FALSE))</f>
        <v>35</v>
      </c>
      <c r="E108" s="153">
        <v>173</v>
      </c>
      <c r="F108" s="153">
        <v>191</v>
      </c>
      <c r="G108" s="153">
        <v>191</v>
      </c>
      <c r="H108" s="153">
        <v>190</v>
      </c>
      <c r="I108" s="92">
        <f>IF(D108="","",SUM(E108:H108))</f>
        <v>745</v>
      </c>
      <c r="J108" s="153">
        <v>141</v>
      </c>
      <c r="K108" s="153">
        <v>129</v>
      </c>
      <c r="L108" s="153">
        <v>133</v>
      </c>
      <c r="M108" s="154">
        <v>168</v>
      </c>
      <c r="N108" s="90">
        <f>IF(D108="","",SUM(J108:M108))</f>
        <v>571</v>
      </c>
      <c r="O108" s="53">
        <f>IF(D108="","",SUM(E108,F108,G108,H108,J108,K108,L108,M108))</f>
        <v>1316</v>
      </c>
      <c r="P108" s="16">
        <f>IF(D108="","",COUNTA(E108,F108,G108,H108,J108,K108,L108,M108))</f>
        <v>8</v>
      </c>
      <c r="Q108" s="26">
        <f>IF(D108="","",IF(O108=0,"",O108/P108))</f>
        <v>164.5</v>
      </c>
      <c r="R108" s="50">
        <f>IF(D108="","",(O108+(D108*P108)))</f>
        <v>1596</v>
      </c>
      <c r="S108" s="26">
        <f>IF($D108="","",IF(R108=0,"",R108/P108))</f>
        <v>199.5</v>
      </c>
      <c r="T108" s="182">
        <f>MAX(E108:H108,J108:M108)+D108</f>
        <v>226</v>
      </c>
      <c r="U108" s="178"/>
    </row>
    <row r="109" spans="1:21" ht="12.75">
      <c r="A109" s="159"/>
      <c r="B109" s="43"/>
      <c r="C109" s="37" t="s">
        <v>1197</v>
      </c>
      <c r="D109" s="45">
        <f>IF(B107="","",SUM(D107:D108))</f>
        <v>74</v>
      </c>
      <c r="E109" s="47">
        <f>IF(D109="","",SUM(E107:E108))</f>
        <v>328</v>
      </c>
      <c r="F109" s="47">
        <f>IF(E109="","",SUM(F107:F108))</f>
        <v>316</v>
      </c>
      <c r="G109" s="47">
        <f>IF(F109="","",SUM(G107:G108))</f>
        <v>365</v>
      </c>
      <c r="H109" s="47">
        <f>IF(G109="","",SUM(H107:H108))</f>
        <v>356</v>
      </c>
      <c r="I109" s="125">
        <f>IF(D109="","",SUM(I107:I108))</f>
        <v>1365</v>
      </c>
      <c r="J109" s="47">
        <f>IF(D109="","",SUM(J107:J108))</f>
        <v>259</v>
      </c>
      <c r="K109" s="47">
        <f>IF(E109="","",SUM(K107:K108))</f>
        <v>271</v>
      </c>
      <c r="L109" s="47">
        <f>IF(F109="","",SUM(L107:L108))</f>
        <v>273</v>
      </c>
      <c r="M109" s="47">
        <f>IF(G109="","",SUM(M107:M108))</f>
        <v>334</v>
      </c>
      <c r="N109" s="47">
        <f>IF(D109="","",SUM(N107:N108))</f>
        <v>1137</v>
      </c>
      <c r="O109" s="54">
        <f>IF(D109="","",SUM(O107:O108))</f>
        <v>2502</v>
      </c>
      <c r="P109" s="45">
        <f>IF(D109="","",SUM(P107:P108))</f>
        <v>16</v>
      </c>
      <c r="Q109" s="46">
        <f>IF(D109="","",IF(O109=0,"",O109/P109))</f>
        <v>156.375</v>
      </c>
      <c r="R109" s="125">
        <f>IF(E109="","",SUM(R107:R108))</f>
        <v>3094</v>
      </c>
      <c r="S109" s="46">
        <f>IF(D109="","",IF(R109=0,"",R109/P109))</f>
        <v>193.375</v>
      </c>
      <c r="T109" s="183"/>
      <c r="U109" s="180">
        <f>MAX(E109:H109,J109:M109)+D109</f>
        <v>439</v>
      </c>
    </row>
    <row r="110" spans="1:21" ht="12.75">
      <c r="A110" s="157">
        <f>A107+1</f>
        <v>18</v>
      </c>
      <c r="B110" s="55" t="str">
        <f>IF(C110="","",VLOOKUP(C110,Base!$A:$G,2,FALSE))</f>
        <v>9 97583</v>
      </c>
      <c r="C110" s="135" t="s">
        <v>809</v>
      </c>
      <c r="D110" s="33">
        <f>IF(C110="","",VLOOKUP(C110,Base!$A:$G,7,FALSE))</f>
        <v>47</v>
      </c>
      <c r="E110" s="153">
        <v>169</v>
      </c>
      <c r="F110" s="153">
        <v>138</v>
      </c>
      <c r="G110" s="153">
        <v>176</v>
      </c>
      <c r="H110" s="153">
        <v>129</v>
      </c>
      <c r="I110" s="91">
        <f>IF(D110="","",SUM(E110:H110))</f>
        <v>612</v>
      </c>
      <c r="J110" s="153">
        <v>202</v>
      </c>
      <c r="K110" s="153">
        <v>115</v>
      </c>
      <c r="L110" s="153">
        <v>170</v>
      </c>
      <c r="M110" s="154">
        <v>162</v>
      </c>
      <c r="N110" s="89">
        <f>IF(D110="","",SUM(J110:M110))</f>
        <v>649</v>
      </c>
      <c r="O110" s="52">
        <f>IF(D110="","",SUM(E110,F110,G110,H110,J110,K110,L110,M110))</f>
        <v>1261</v>
      </c>
      <c r="P110" s="16">
        <f>IF(D110="","",COUNTA(E110,F110,G110,H110,J110,K110,L110,M110))</f>
        <v>8</v>
      </c>
      <c r="Q110" s="44">
        <f>IF($D110="","",IF(O110=0,"",O110/P110))</f>
        <v>157.625</v>
      </c>
      <c r="R110" s="49">
        <f>IF(D110="","",(O110+(D110*P110)))</f>
        <v>1637</v>
      </c>
      <c r="S110" s="127">
        <f>IF($D110="","",IF(R110=0,"",R110/P110))</f>
        <v>204.625</v>
      </c>
      <c r="T110" s="181">
        <f>MAX(E110:H110,J110:M110)+D110</f>
        <v>249</v>
      </c>
      <c r="U110" s="177"/>
    </row>
    <row r="111" spans="1:21" ht="12.75">
      <c r="A111" s="158"/>
      <c r="B111" s="55" t="str">
        <f>IF(C111="","",VLOOKUP(C111,Base!$A:$G,2,FALSE))</f>
        <v>9 97581</v>
      </c>
      <c r="C111" s="27" t="s">
        <v>807</v>
      </c>
      <c r="D111" s="33">
        <f>IF(C111="","",VLOOKUP(C111,Base!$A:$G,7,FALSE))</f>
        <v>38</v>
      </c>
      <c r="E111" s="153">
        <v>123</v>
      </c>
      <c r="F111" s="153">
        <v>146</v>
      </c>
      <c r="G111" s="153">
        <v>146</v>
      </c>
      <c r="H111" s="153">
        <v>154</v>
      </c>
      <c r="I111" s="92">
        <f>IF(D111="","",SUM(E111:H111))</f>
        <v>569</v>
      </c>
      <c r="J111" s="153">
        <v>159</v>
      </c>
      <c r="K111" s="153">
        <v>137</v>
      </c>
      <c r="L111" s="153">
        <v>137</v>
      </c>
      <c r="M111" s="154">
        <v>125</v>
      </c>
      <c r="N111" s="90">
        <f>IF(D111="","",SUM(J111:M111))</f>
        <v>558</v>
      </c>
      <c r="O111" s="53">
        <f>IF(D111="","",SUM(E111,F111,G111,H111,J111,K111,L111,M111))</f>
        <v>1127</v>
      </c>
      <c r="P111" s="16">
        <f>IF(D111="","",COUNTA(E111,F111,G111,H111,J111,K111,L111,M111))</f>
        <v>8</v>
      </c>
      <c r="Q111" s="26">
        <f>IF(D111="","",IF(O111=0,"",O111/P111))</f>
        <v>140.875</v>
      </c>
      <c r="R111" s="50">
        <f>IF(D111="","",(O111+(D111*P111)))</f>
        <v>1431</v>
      </c>
      <c r="S111" s="26">
        <f>IF($D111="","",IF(R111=0,"",R111/P111))</f>
        <v>178.875</v>
      </c>
      <c r="T111" s="182">
        <f>MAX(E111:H111,J111:M111)+D111</f>
        <v>197</v>
      </c>
      <c r="U111" s="178"/>
    </row>
    <row r="112" spans="1:21" ht="12.75">
      <c r="A112" s="159"/>
      <c r="B112" s="43"/>
      <c r="C112" s="134" t="s">
        <v>1190</v>
      </c>
      <c r="D112" s="45">
        <f>IF(B110="","",SUM(D110:D111))</f>
        <v>85</v>
      </c>
      <c r="E112" s="47">
        <f>IF(D112="","",SUM(E110:E111))</f>
        <v>292</v>
      </c>
      <c r="F112" s="47">
        <f>IF(E112="","",SUM(F110:F111))</f>
        <v>284</v>
      </c>
      <c r="G112" s="47">
        <f>IF(F112="","",SUM(G110:G111))</f>
        <v>322</v>
      </c>
      <c r="H112" s="47">
        <f>IF(G112="","",SUM(H110:H111))</f>
        <v>283</v>
      </c>
      <c r="I112" s="125">
        <f>IF(D112="","",SUM(I110:I111))</f>
        <v>1181</v>
      </c>
      <c r="J112" s="47">
        <f>IF(D112="","",SUM(J110:J111))</f>
        <v>361</v>
      </c>
      <c r="K112" s="47">
        <f>IF(E112="","",SUM(K110:K111))</f>
        <v>252</v>
      </c>
      <c r="L112" s="47">
        <f>IF(F112="","",SUM(L110:L111))</f>
        <v>307</v>
      </c>
      <c r="M112" s="47">
        <f>IF(G112="","",SUM(M110:M111))</f>
        <v>287</v>
      </c>
      <c r="N112" s="47">
        <f>IF(D112="","",SUM(N110:N111))</f>
        <v>1207</v>
      </c>
      <c r="O112" s="54">
        <f>IF(D112="","",SUM(O110:O111))</f>
        <v>2388</v>
      </c>
      <c r="P112" s="45">
        <f>IF(D112="","",SUM(P110:P111))</f>
        <v>16</v>
      </c>
      <c r="Q112" s="46">
        <f>IF(D112="","",IF(O112=0,"",O112/P112))</f>
        <v>149.25</v>
      </c>
      <c r="R112" s="125">
        <f>IF(E112="","",SUM(R110:R111))</f>
        <v>3068</v>
      </c>
      <c r="S112" s="46">
        <f>IF(D112="","",IF(R112=0,"",R112/P112))</f>
        <v>191.75</v>
      </c>
      <c r="T112" s="183"/>
      <c r="U112" s="180">
        <f>MAX(E112:H112,J112:M112)+D112</f>
        <v>446</v>
      </c>
    </row>
    <row r="113" spans="1:18" ht="12.75">
      <c r="A113" s="9"/>
      <c r="B113" s="29"/>
      <c r="C113" s="11"/>
      <c r="D113" s="34"/>
      <c r="E113" s="9"/>
      <c r="F113" s="9"/>
      <c r="G113" s="9"/>
      <c r="H113" s="9"/>
      <c r="I113" s="153"/>
      <c r="J113" s="153"/>
      <c r="K113" s="153"/>
      <c r="L113" s="154"/>
      <c r="M113" s="9"/>
      <c r="N113" s="9"/>
      <c r="O113" s="9"/>
      <c r="P113" s="9"/>
      <c r="Q113" s="12"/>
      <c r="R113" s="9"/>
    </row>
    <row r="114" spans="1:18" ht="12.75">
      <c r="A114" s="9"/>
      <c r="B114" s="29"/>
      <c r="C114" s="11"/>
      <c r="D114" s="3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2"/>
      <c r="R114" s="9"/>
    </row>
    <row r="115" spans="1:18" ht="12.75">
      <c r="A115" s="14"/>
      <c r="B115" s="30"/>
      <c r="C115" s="13"/>
      <c r="D115" s="35"/>
      <c r="E115" s="10" t="s">
        <v>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2"/>
      <c r="R115" s="9"/>
    </row>
    <row r="116" spans="4:18" ht="12.75">
      <c r="D116" s="3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1"/>
      <c r="R116" s="1"/>
    </row>
    <row r="117" spans="4:18" ht="12.75">
      <c r="D117" s="3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1"/>
      <c r="Q117" s="1"/>
      <c r="R117" s="1"/>
    </row>
    <row r="118" spans="4:18" ht="12.75">
      <c r="D118" s="3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1"/>
      <c r="Q118" s="1"/>
      <c r="R118" s="1"/>
    </row>
    <row r="119" spans="4:18" ht="12.75">
      <c r="D119" s="3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1"/>
      <c r="Q119" s="1"/>
      <c r="R119" s="1"/>
    </row>
    <row r="120" spans="4:18" ht="12.75">
      <c r="D120" s="3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1"/>
      <c r="Q120" s="1"/>
      <c r="R120" s="1"/>
    </row>
    <row r="121" spans="4:18" ht="12.75">
      <c r="D121" s="3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</row>
    <row r="122" spans="4:18" ht="12.75">
      <c r="D122" s="3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</row>
    <row r="123" spans="4:18" ht="12.75">
      <c r="D123" s="3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1"/>
      <c r="Q123" s="1"/>
      <c r="R123" s="1"/>
    </row>
    <row r="124" spans="4:18" ht="12.75">
      <c r="D124" s="3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1"/>
      <c r="Q124" s="1"/>
      <c r="R124" s="1"/>
    </row>
    <row r="125" spans="4:18" ht="12.75">
      <c r="D125" s="3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</row>
    <row r="126" spans="4:18" ht="12.75">
      <c r="D126" s="3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1"/>
      <c r="Q126" s="1"/>
      <c r="R126" s="1"/>
    </row>
    <row r="127" spans="4:18" ht="12.75">
      <c r="D127" s="3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1"/>
      <c r="Q127" s="1"/>
      <c r="R127" s="1"/>
    </row>
    <row r="128" spans="4:18" ht="12.75">
      <c r="D128" s="3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1"/>
      <c r="Q128" s="1"/>
      <c r="R128" s="1"/>
    </row>
    <row r="129" spans="4:18" ht="12.75">
      <c r="D129" s="3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1"/>
      <c r="Q129" s="1"/>
      <c r="R129" s="1"/>
    </row>
    <row r="130" spans="4:18" ht="12.75">
      <c r="D130" s="3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1"/>
      <c r="Q130" s="1"/>
      <c r="R130" s="1"/>
    </row>
    <row r="131" spans="4:18" ht="12.75">
      <c r="D131" s="3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1"/>
      <c r="Q131" s="1"/>
      <c r="R131" s="1"/>
    </row>
    <row r="132" spans="4:18" ht="12.75">
      <c r="D132" s="3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1"/>
      <c r="Q132" s="1"/>
      <c r="R132" s="1"/>
    </row>
    <row r="133" spans="4:18" ht="12.75">
      <c r="D133" s="3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1"/>
      <c r="Q133" s="1"/>
      <c r="R133" s="1"/>
    </row>
    <row r="134" spans="4:18" ht="12.75">
      <c r="D134" s="3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1"/>
      <c r="Q134" s="1"/>
      <c r="R134" s="1"/>
    </row>
    <row r="135" spans="4:18" ht="12.75">
      <c r="D135" s="3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1"/>
      <c r="Q135" s="1"/>
      <c r="R135" s="1"/>
    </row>
    <row r="136" spans="4:18" ht="12.75">
      <c r="D136" s="3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1"/>
    </row>
    <row r="137" spans="4:18" ht="12.75">
      <c r="D137" s="3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1"/>
      <c r="Q137" s="1"/>
      <c r="R137" s="1"/>
    </row>
    <row r="138" spans="4:18" ht="12.75">
      <c r="D138" s="3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1"/>
      <c r="Q138" s="1"/>
      <c r="R138" s="1"/>
    </row>
    <row r="139" spans="4:18" ht="12.75">
      <c r="D139" s="3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1"/>
      <c r="Q139" s="1"/>
      <c r="R139" s="1"/>
    </row>
    <row r="140" spans="4:18" ht="12.75">
      <c r="D140" s="3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1"/>
      <c r="Q140" s="1"/>
      <c r="R140" s="1"/>
    </row>
    <row r="141" spans="4:18" ht="12.75">
      <c r="D141" s="3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1"/>
      <c r="Q141" s="1"/>
      <c r="R141" s="1"/>
    </row>
    <row r="142" spans="4:18" ht="12.75">
      <c r="D142" s="3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1"/>
      <c r="Q142" s="1"/>
      <c r="R142" s="1"/>
    </row>
    <row r="143" spans="4:18" ht="12.75">
      <c r="D143" s="3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1"/>
      <c r="Q143" s="1"/>
      <c r="R143" s="1"/>
    </row>
    <row r="144" spans="4:18" ht="12.75">
      <c r="D144" s="3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1"/>
      <c r="Q144" s="1"/>
      <c r="R144" s="1"/>
    </row>
    <row r="145" spans="4:18" ht="12.75">
      <c r="D145" s="3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1"/>
      <c r="Q145" s="1"/>
      <c r="R145" s="1"/>
    </row>
    <row r="146" spans="4:18" ht="12.75">
      <c r="D146" s="3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1"/>
      <c r="Q146" s="1"/>
      <c r="R146" s="1"/>
    </row>
    <row r="147" spans="4:18" ht="12.75">
      <c r="D147" s="3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1"/>
      <c r="Q147" s="1"/>
      <c r="R147" s="1"/>
    </row>
    <row r="148" spans="4:18" ht="12.75">
      <c r="D148" s="3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1"/>
      <c r="Q148" s="1"/>
      <c r="R148" s="1"/>
    </row>
    <row r="149" spans="4:18" ht="12.75">
      <c r="D149" s="3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</row>
    <row r="150" spans="4:18" ht="12.75">
      <c r="D150" s="3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1"/>
      <c r="Q150" s="1"/>
      <c r="R150" s="1"/>
    </row>
    <row r="151" spans="4:18" ht="12.75">
      <c r="D151" s="3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1"/>
      <c r="Q151" s="1"/>
      <c r="R151" s="1"/>
    </row>
    <row r="152" spans="4:18" ht="12.75">
      <c r="D152" s="3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1"/>
      <c r="Q152" s="1"/>
      <c r="R152" s="1"/>
    </row>
    <row r="153" spans="4:18" ht="12.75">
      <c r="D153" s="3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1"/>
      <c r="Q153" s="1"/>
      <c r="R153" s="1"/>
    </row>
    <row r="154" spans="4:18" ht="12.75">
      <c r="D154" s="3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1"/>
      <c r="Q154" s="1"/>
      <c r="R154" s="1"/>
    </row>
    <row r="155" spans="4:18" ht="12.75">
      <c r="D155" s="3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1"/>
      <c r="Q155" s="1"/>
      <c r="R155" s="1"/>
    </row>
    <row r="156" spans="4:18" ht="12.75">
      <c r="D156" s="3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1"/>
      <c r="Q156" s="1"/>
      <c r="R156" s="1"/>
    </row>
    <row r="157" spans="4:18" ht="12.75">
      <c r="D157" s="3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1"/>
      <c r="Q157" s="1"/>
      <c r="R157" s="1"/>
    </row>
    <row r="158" spans="4:18" ht="12.75">
      <c r="D158" s="3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1"/>
      <c r="Q158" s="1"/>
      <c r="R158" s="1"/>
    </row>
    <row r="159" spans="4:18" ht="12.75">
      <c r="D159" s="3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1"/>
      <c r="Q159" s="1"/>
      <c r="R159" s="1"/>
    </row>
    <row r="160" spans="4:18" ht="12.75">
      <c r="D160" s="3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1"/>
      <c r="Q160" s="1"/>
      <c r="R160" s="1"/>
    </row>
    <row r="161" spans="4:18" ht="12.75">
      <c r="D161" s="3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1"/>
      <c r="Q161" s="1"/>
      <c r="R161" s="1"/>
    </row>
    <row r="162" spans="4:18" ht="12.75">
      <c r="D162" s="3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1"/>
      <c r="Q162" s="1"/>
      <c r="R162" s="1"/>
    </row>
    <row r="163" spans="4:18" ht="12.75">
      <c r="D163" s="3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1"/>
      <c r="Q163" s="1"/>
      <c r="R163" s="1"/>
    </row>
    <row r="164" spans="4:18" ht="12.75">
      <c r="D164" s="3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1"/>
      <c r="Q164" s="1"/>
      <c r="R164" s="1"/>
    </row>
    <row r="165" spans="4:18" ht="12.75">
      <c r="D165" s="3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1"/>
      <c r="Q165" s="1"/>
      <c r="R165" s="1"/>
    </row>
    <row r="166" spans="4:18" ht="12.75">
      <c r="D166" s="3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1"/>
      <c r="Q166" s="1"/>
      <c r="R166" s="1"/>
    </row>
    <row r="167" spans="4:18" ht="12.75">
      <c r="D167" s="3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1"/>
      <c r="Q167" s="1"/>
      <c r="R167" s="1"/>
    </row>
    <row r="168" spans="4:18" ht="12.75">
      <c r="D168" s="3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1"/>
      <c r="Q168" s="1"/>
      <c r="R168" s="1"/>
    </row>
    <row r="169" spans="4:18" ht="12.75">
      <c r="D169" s="3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1"/>
      <c r="Q169" s="1"/>
      <c r="R169" s="1"/>
    </row>
    <row r="170" spans="4:18" ht="12.75">
      <c r="D170" s="3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1"/>
      <c r="Q170" s="1"/>
      <c r="R170" s="1"/>
    </row>
    <row r="171" spans="4:18" ht="12.75">
      <c r="D171" s="3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1"/>
      <c r="Q171" s="1"/>
      <c r="R171" s="1"/>
    </row>
    <row r="172" spans="4:18" ht="12.75">
      <c r="D172" s="3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1"/>
      <c r="Q172" s="1"/>
      <c r="R172" s="1"/>
    </row>
    <row r="173" spans="4:18" ht="12.75">
      <c r="D173" s="3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1"/>
      <c r="Q173" s="1"/>
      <c r="R173" s="1"/>
    </row>
    <row r="174" spans="4:18" ht="12.75">
      <c r="D174" s="3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1"/>
      <c r="Q174" s="1"/>
      <c r="R174" s="1"/>
    </row>
    <row r="175" spans="4:18" ht="12.75">
      <c r="D175" s="3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1"/>
      <c r="Q175" s="1"/>
      <c r="R175" s="1"/>
    </row>
    <row r="176" spans="4:18" ht="12.75">
      <c r="D176" s="3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1"/>
      <c r="Q176" s="1"/>
      <c r="R176" s="1"/>
    </row>
    <row r="177" spans="4:18" ht="12.75">
      <c r="D177" s="3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1"/>
      <c r="Q177" s="1"/>
      <c r="R177" s="1"/>
    </row>
    <row r="178" spans="4:18" ht="12.75">
      <c r="D178" s="3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1"/>
      <c r="Q178" s="1"/>
      <c r="R178" s="1"/>
    </row>
    <row r="179" spans="4:18" ht="12.75">
      <c r="D179" s="3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1"/>
      <c r="Q179" s="1"/>
      <c r="R179" s="1"/>
    </row>
    <row r="180" spans="4:18" ht="12.75">
      <c r="D180" s="3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1"/>
      <c r="Q180" s="1"/>
      <c r="R180" s="1"/>
    </row>
    <row r="181" spans="4:18" ht="12.75">
      <c r="D181" s="3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1"/>
      <c r="Q181" s="1"/>
      <c r="R181" s="1"/>
    </row>
    <row r="182" spans="4:18" ht="12.75">
      <c r="D182" s="3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1"/>
      <c r="Q182" s="1"/>
      <c r="R182" s="1"/>
    </row>
    <row r="183" spans="4:18" ht="12.75">
      <c r="D183" s="3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1"/>
      <c r="Q183" s="1"/>
      <c r="R183" s="1"/>
    </row>
    <row r="184" spans="4:18" ht="12.75">
      <c r="D184" s="3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1"/>
      <c r="Q184" s="1"/>
      <c r="R184" s="1"/>
    </row>
    <row r="185" spans="4:18" ht="12.75">
      <c r="D185" s="3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1"/>
      <c r="Q185" s="1"/>
      <c r="R185" s="1"/>
    </row>
    <row r="186" spans="4:18" ht="12.75">
      <c r="D186" s="3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1"/>
      <c r="Q186" s="1"/>
      <c r="R186" s="1"/>
    </row>
    <row r="187" spans="4:18" ht="12.75">
      <c r="D187" s="3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1"/>
      <c r="Q187" s="1"/>
      <c r="R187" s="1"/>
    </row>
    <row r="188" spans="4:18" ht="12.75">
      <c r="D188" s="3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1"/>
      <c r="Q188" s="1"/>
      <c r="R188" s="1"/>
    </row>
    <row r="189" spans="4:18" ht="12.75">
      <c r="D189" s="3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1"/>
      <c r="Q189" s="1"/>
      <c r="R189" s="1"/>
    </row>
    <row r="190" spans="4:18" ht="12.75">
      <c r="D190" s="3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1"/>
      <c r="Q190" s="1"/>
      <c r="R190" s="1"/>
    </row>
    <row r="191" spans="4:18" ht="12.75">
      <c r="D191" s="3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1"/>
      <c r="Q191" s="1"/>
      <c r="R191" s="1"/>
    </row>
    <row r="192" spans="4:18" ht="12.75">
      <c r="D192" s="3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1"/>
      <c r="Q192" s="1"/>
      <c r="R192" s="1"/>
    </row>
    <row r="193" spans="4:18" ht="12.75">
      <c r="D193" s="3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1"/>
      <c r="Q193" s="1"/>
      <c r="R193" s="1"/>
    </row>
    <row r="194" spans="4:18" ht="12.75">
      <c r="D194" s="3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1"/>
      <c r="Q194" s="1"/>
      <c r="R194" s="1"/>
    </row>
    <row r="195" spans="4:18" ht="12.75">
      <c r="D195" s="3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1"/>
      <c r="Q195" s="1"/>
      <c r="R195" s="1"/>
    </row>
    <row r="196" spans="4:18" ht="12.75">
      <c r="D196" s="3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1"/>
      <c r="Q196" s="1"/>
      <c r="R196" s="1"/>
    </row>
    <row r="197" spans="4:18" ht="12.75">
      <c r="D197" s="3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1"/>
      <c r="Q197" s="1"/>
      <c r="R197" s="1"/>
    </row>
    <row r="198" spans="4:18" ht="12.75">
      <c r="D198" s="3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1"/>
      <c r="Q198" s="1"/>
      <c r="R198" s="1"/>
    </row>
    <row r="199" spans="4:18" ht="12.75">
      <c r="D199" s="3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1"/>
      <c r="Q199" s="1"/>
      <c r="R199" s="1"/>
    </row>
    <row r="200" spans="4:18" ht="12.75">
      <c r="D200" s="3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1"/>
      <c r="Q200" s="1"/>
      <c r="R200" s="1"/>
    </row>
    <row r="201" spans="4:18" ht="12.75">
      <c r="D201" s="3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1"/>
      <c r="Q201" s="1"/>
      <c r="R201" s="1"/>
    </row>
    <row r="202" spans="4:18" ht="12.75">
      <c r="D202" s="3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1"/>
      <c r="Q202" s="1"/>
      <c r="R202" s="1"/>
    </row>
    <row r="203" spans="4:18" ht="12.75">
      <c r="D203" s="3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1"/>
      <c r="Q203" s="1"/>
      <c r="R203" s="1"/>
    </row>
    <row r="204" spans="4:18" ht="12.75">
      <c r="D204" s="3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</row>
    <row r="205" spans="4:18" ht="12.75">
      <c r="D205" s="3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1"/>
      <c r="Q205" s="1"/>
      <c r="R205" s="1"/>
    </row>
    <row r="206" spans="4:18" ht="12.75">
      <c r="D206" s="3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1"/>
      <c r="Q206" s="1"/>
      <c r="R206" s="1"/>
    </row>
    <row r="207" spans="4:18" ht="12.75">
      <c r="D207" s="3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1"/>
      <c r="Q207" s="1"/>
      <c r="R207" s="1"/>
    </row>
    <row r="208" spans="4:18" ht="12.75">
      <c r="D208" s="3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1"/>
      <c r="Q208" s="1"/>
      <c r="R208" s="1"/>
    </row>
    <row r="209" spans="4:18" ht="12.75">
      <c r="D209" s="3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1"/>
      <c r="Q209" s="1"/>
      <c r="R209" s="1"/>
    </row>
    <row r="210" spans="4:18" ht="12.75">
      <c r="D210" s="3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1"/>
      <c r="Q210" s="1"/>
      <c r="R210" s="1"/>
    </row>
    <row r="211" spans="4:18" ht="12.75">
      <c r="D211" s="3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1"/>
      <c r="Q211" s="1"/>
      <c r="R211" s="1"/>
    </row>
    <row r="212" spans="4:18" ht="12.75">
      <c r="D212" s="3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1"/>
      <c r="Q212" s="1"/>
      <c r="R212" s="1"/>
    </row>
    <row r="213" spans="4:18" ht="12.75">
      <c r="D213" s="3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1"/>
      <c r="Q213" s="1"/>
      <c r="R213" s="1"/>
    </row>
    <row r="214" spans="4:18" ht="12.75">
      <c r="D214" s="3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1"/>
      <c r="Q214" s="1"/>
      <c r="R214" s="1"/>
    </row>
    <row r="215" spans="4:18" ht="12.75">
      <c r="D215" s="3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1"/>
      <c r="Q215" s="1"/>
      <c r="R215" s="1"/>
    </row>
    <row r="216" spans="4:18" ht="12.75">
      <c r="D216" s="3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1"/>
      <c r="Q216" s="1"/>
      <c r="R216" s="1"/>
    </row>
    <row r="217" spans="4:18" ht="12.75">
      <c r="D217" s="3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1"/>
      <c r="Q217" s="1"/>
      <c r="R217" s="1"/>
    </row>
    <row r="218" spans="4:18" ht="12.75">
      <c r="D218" s="3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1"/>
      <c r="Q218" s="1"/>
      <c r="R218" s="1"/>
    </row>
    <row r="219" spans="4:18" ht="12.75">
      <c r="D219" s="3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1"/>
      <c r="Q219" s="1"/>
      <c r="R219" s="1"/>
    </row>
    <row r="220" spans="4:18" ht="12.75">
      <c r="D220" s="3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1"/>
      <c r="Q220" s="1"/>
      <c r="R220" s="1"/>
    </row>
    <row r="221" spans="4:18" ht="12.75">
      <c r="D221" s="3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1"/>
      <c r="Q221" s="1"/>
      <c r="R221" s="1"/>
    </row>
    <row r="222" spans="4:18" ht="12.75">
      <c r="D222" s="3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1"/>
      <c r="Q222" s="1"/>
      <c r="R222" s="1"/>
    </row>
    <row r="223" spans="4:18" ht="12.75">
      <c r="D223" s="3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1"/>
      <c r="Q223" s="1"/>
      <c r="R223" s="1"/>
    </row>
    <row r="224" spans="4:18" ht="12.75">
      <c r="D224" s="3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1"/>
      <c r="Q224" s="1"/>
      <c r="R224" s="1"/>
    </row>
    <row r="225" spans="4:18" ht="12.75">
      <c r="D225" s="3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1"/>
      <c r="Q225" s="1"/>
      <c r="R225" s="1"/>
    </row>
    <row r="226" spans="4:18" ht="12.75">
      <c r="D226" s="3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1"/>
      <c r="Q226" s="1"/>
      <c r="R226" s="1"/>
    </row>
    <row r="227" spans="4:18" ht="12.75">
      <c r="D227" s="3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1"/>
      <c r="Q227" s="1"/>
      <c r="R227" s="1"/>
    </row>
    <row r="228" spans="4:18" ht="12.75">
      <c r="D228" s="3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1"/>
      <c r="Q228" s="1"/>
      <c r="R228" s="1"/>
    </row>
    <row r="229" spans="4:18" ht="12.75">
      <c r="D229" s="3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1"/>
      <c r="Q229" s="1"/>
      <c r="R229" s="1"/>
    </row>
    <row r="230" spans="4:18" ht="12.75">
      <c r="D230" s="3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1"/>
      <c r="Q230" s="1"/>
      <c r="R230" s="1"/>
    </row>
    <row r="231" spans="4:18" ht="12.75">
      <c r="D231" s="3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1"/>
      <c r="Q231" s="1"/>
      <c r="R231" s="1"/>
    </row>
    <row r="232" spans="4:18" ht="12.75">
      <c r="D232" s="3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1"/>
      <c r="Q232" s="1"/>
      <c r="R232" s="1"/>
    </row>
    <row r="233" spans="4:18" ht="12.75">
      <c r="D233" s="3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1"/>
      <c r="Q233" s="1"/>
      <c r="R233" s="1"/>
    </row>
    <row r="234" spans="4:18" ht="12.75">
      <c r="D234" s="3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1"/>
      <c r="Q234" s="1"/>
      <c r="R234" s="1"/>
    </row>
    <row r="235" spans="4:18" ht="12.75">
      <c r="D235" s="3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1"/>
      <c r="Q235" s="1"/>
      <c r="R235" s="1"/>
    </row>
    <row r="236" spans="4:18" ht="12.75">
      <c r="D236" s="3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1"/>
      <c r="Q236" s="1"/>
      <c r="R236" s="1"/>
    </row>
    <row r="237" spans="4:18" ht="12.75">
      <c r="D237" s="3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1"/>
      <c r="Q237" s="1"/>
      <c r="R237" s="1"/>
    </row>
    <row r="238" spans="4:18" ht="12.75">
      <c r="D238" s="3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1"/>
      <c r="Q238" s="1"/>
      <c r="R238" s="1"/>
    </row>
    <row r="239" spans="4:18" ht="12.75">
      <c r="D239" s="3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1"/>
      <c r="Q239" s="1"/>
      <c r="R239" s="1"/>
    </row>
    <row r="240" spans="4:18" ht="12.75">
      <c r="D240" s="3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1"/>
      <c r="Q240" s="1"/>
      <c r="R240" s="1"/>
    </row>
    <row r="241" spans="4:18" ht="12.75">
      <c r="D241" s="3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1"/>
      <c r="Q241" s="1"/>
      <c r="R241" s="1"/>
    </row>
    <row r="242" spans="4:18" ht="12.75">
      <c r="D242" s="3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1"/>
      <c r="Q242" s="1"/>
      <c r="R242" s="1"/>
    </row>
    <row r="243" spans="4:18" ht="12.75">
      <c r="D243" s="3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1"/>
      <c r="Q243" s="1"/>
      <c r="R243" s="1"/>
    </row>
    <row r="244" spans="4:18" ht="12.75">
      <c r="D244" s="3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1"/>
      <c r="Q244" s="1"/>
      <c r="R244" s="1"/>
    </row>
    <row r="245" spans="4:18" ht="12.75">
      <c r="D245" s="3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1"/>
      <c r="Q245" s="1"/>
      <c r="R245" s="1"/>
    </row>
    <row r="246" spans="4:18" ht="12.75">
      <c r="D246" s="3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1"/>
      <c r="Q246" s="1"/>
      <c r="R246" s="1"/>
    </row>
    <row r="247" spans="4:18" ht="12.75">
      <c r="D247" s="3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1"/>
      <c r="Q247" s="1"/>
      <c r="R247" s="1"/>
    </row>
    <row r="248" spans="4:18" ht="12.75">
      <c r="D248" s="3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1"/>
      <c r="Q248" s="1"/>
      <c r="R248" s="1"/>
    </row>
    <row r="249" spans="4:18" ht="12.75">
      <c r="D249" s="3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1"/>
      <c r="Q249" s="1"/>
      <c r="R249" s="1"/>
    </row>
    <row r="250" spans="4:18" ht="12.75">
      <c r="D250" s="3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1"/>
      <c r="Q250" s="1"/>
      <c r="R250" s="1"/>
    </row>
    <row r="251" spans="4:18" ht="12.75">
      <c r="D251" s="3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1"/>
      <c r="Q251" s="1"/>
      <c r="R251" s="1"/>
    </row>
    <row r="252" spans="4:18" ht="12.75">
      <c r="D252" s="3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1"/>
      <c r="Q252" s="1"/>
      <c r="R252" s="1"/>
    </row>
    <row r="253" spans="4:18" ht="12.75">
      <c r="D253" s="3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1"/>
      <c r="Q253" s="1"/>
      <c r="R253" s="1"/>
    </row>
    <row r="254" spans="4:18" ht="12.75">
      <c r="D254" s="3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1"/>
      <c r="Q254" s="1"/>
      <c r="R254" s="1"/>
    </row>
    <row r="255" spans="4:18" ht="12.75">
      <c r="D255" s="3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1"/>
      <c r="Q255" s="1"/>
      <c r="R255" s="1"/>
    </row>
    <row r="256" spans="4:18" ht="12.75">
      <c r="D256" s="3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1"/>
      <c r="Q256" s="1"/>
      <c r="R256" s="1"/>
    </row>
    <row r="257" spans="4:18" ht="12.75">
      <c r="D257" s="3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1"/>
      <c r="Q257" s="1"/>
      <c r="R257" s="1"/>
    </row>
    <row r="258" spans="4:18" ht="12.75">
      <c r="D258" s="3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1"/>
      <c r="Q258" s="1"/>
      <c r="R258" s="1"/>
    </row>
    <row r="259" spans="4:18" ht="12.75">
      <c r="D259" s="3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1"/>
      <c r="Q259" s="1"/>
      <c r="R259" s="1"/>
    </row>
    <row r="260" spans="4:18" ht="12.75">
      <c r="D260" s="3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1"/>
      <c r="Q260" s="1"/>
      <c r="R260" s="1"/>
    </row>
    <row r="261" spans="4:18" ht="12.75">
      <c r="D261" s="3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1"/>
      <c r="Q261" s="1"/>
      <c r="R261" s="1"/>
    </row>
    <row r="262" spans="4:18" ht="12.75">
      <c r="D262" s="3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1"/>
      <c r="Q262" s="1"/>
      <c r="R262" s="1"/>
    </row>
    <row r="263" spans="4:18" ht="12.75">
      <c r="D263" s="3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</row>
    <row r="264" spans="4:18" ht="12.75">
      <c r="D264" s="3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1"/>
      <c r="Q264" s="1"/>
      <c r="R264" s="1"/>
    </row>
    <row r="265" spans="4:18" ht="12.75">
      <c r="D265" s="3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1"/>
      <c r="Q265" s="1"/>
      <c r="R265" s="1"/>
    </row>
    <row r="266" spans="4:18" ht="12.75">
      <c r="D266" s="3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1"/>
      <c r="Q266" s="1"/>
      <c r="R266" s="1"/>
    </row>
    <row r="267" spans="4:18" ht="12.75">
      <c r="D267" s="3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1"/>
      <c r="Q267" s="1"/>
      <c r="R267" s="1"/>
    </row>
    <row r="268" spans="4:18" ht="12.75">
      <c r="D268" s="3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1"/>
      <c r="Q268" s="1"/>
      <c r="R268" s="1"/>
    </row>
    <row r="269" spans="4:18" ht="12.75">
      <c r="D269" s="3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1"/>
      <c r="Q269" s="1"/>
      <c r="R269" s="1"/>
    </row>
    <row r="270" spans="4:18" ht="12.75">
      <c r="D270" s="3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1"/>
      <c r="Q270" s="1"/>
      <c r="R270" s="1"/>
    </row>
    <row r="271" spans="4:18" ht="12.75">
      <c r="D271" s="3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1"/>
      <c r="Q271" s="1"/>
      <c r="R271" s="1"/>
    </row>
    <row r="272" spans="4:18" ht="12.75">
      <c r="D272" s="3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1"/>
      <c r="Q272" s="1"/>
      <c r="R272" s="1"/>
    </row>
    <row r="273" spans="4:18" ht="12.75">
      <c r="D273" s="3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1"/>
      <c r="Q273" s="1"/>
      <c r="R273" s="1"/>
    </row>
    <row r="274" spans="4:18" ht="12.75">
      <c r="D274" s="3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1"/>
      <c r="Q274" s="1"/>
      <c r="R274" s="1"/>
    </row>
    <row r="275" spans="4:18" ht="12.75">
      <c r="D275" s="3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1"/>
      <c r="Q275" s="1"/>
      <c r="R275" s="1"/>
    </row>
    <row r="276" spans="4:18" ht="12.75">
      <c r="D276" s="3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1"/>
      <c r="Q276" s="1"/>
      <c r="R276" s="1"/>
    </row>
    <row r="277" spans="4:18" ht="12.75">
      <c r="D277" s="3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1"/>
      <c r="Q277" s="1"/>
      <c r="R277" s="1"/>
    </row>
    <row r="278" spans="4:18" ht="12.75">
      <c r="D278" s="3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1"/>
      <c r="Q278" s="1"/>
      <c r="R278" s="1"/>
    </row>
    <row r="279" spans="4:18" ht="12.75">
      <c r="D279" s="3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1"/>
      <c r="Q279" s="1"/>
      <c r="R279" s="1"/>
    </row>
    <row r="280" spans="4:18" ht="12.75">
      <c r="D280" s="3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1"/>
      <c r="Q280" s="1"/>
      <c r="R280" s="1"/>
    </row>
    <row r="281" spans="4:18" ht="12.75">
      <c r="D281" s="3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1"/>
      <c r="Q281" s="1"/>
      <c r="R281" s="1"/>
    </row>
    <row r="282" spans="4:18" ht="12.75">
      <c r="D282" s="3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1"/>
      <c r="Q282" s="1"/>
      <c r="R282" s="1"/>
    </row>
    <row r="283" spans="4:18" ht="12.75">
      <c r="D283" s="3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1"/>
      <c r="Q283" s="1"/>
      <c r="R283" s="1"/>
    </row>
    <row r="284" spans="4:18" ht="12.75">
      <c r="D284" s="3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1"/>
      <c r="Q284" s="1"/>
      <c r="R284" s="1"/>
    </row>
    <row r="285" spans="4:18" ht="12.75">
      <c r="D285" s="3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1"/>
      <c r="Q285" s="1"/>
      <c r="R285" s="1"/>
    </row>
    <row r="286" spans="4:18" ht="12.75">
      <c r="D286" s="3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1"/>
      <c r="Q286" s="1"/>
      <c r="R286" s="1"/>
    </row>
    <row r="287" spans="4:18" ht="12.75">
      <c r="D287" s="3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1"/>
      <c r="Q287" s="1"/>
      <c r="R287" s="1"/>
    </row>
    <row r="288" spans="4:18" ht="12.75">
      <c r="D288" s="3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1"/>
      <c r="Q288" s="1"/>
      <c r="R288" s="1"/>
    </row>
    <row r="289" spans="4:18" ht="12.75">
      <c r="D289" s="3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1"/>
      <c r="Q289" s="1"/>
      <c r="R289" s="1"/>
    </row>
    <row r="290" spans="4:18" ht="12.75">
      <c r="D290" s="3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1"/>
      <c r="Q290" s="1"/>
      <c r="R290" s="1"/>
    </row>
    <row r="291" spans="4:18" ht="12.75">
      <c r="D291" s="3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1"/>
      <c r="Q291" s="1"/>
      <c r="R291" s="1"/>
    </row>
    <row r="292" spans="4:18" ht="12.75">
      <c r="D292" s="3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</row>
    <row r="293" spans="4:18" ht="12.75">
      <c r="D293" s="3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1"/>
      <c r="Q293" s="1"/>
      <c r="R293" s="1"/>
    </row>
    <row r="294" spans="4:18" ht="12.75">
      <c r="D294" s="3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</row>
    <row r="295" spans="4:18" ht="12.75">
      <c r="D295" s="3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1"/>
      <c r="Q295" s="1"/>
      <c r="R295" s="1"/>
    </row>
    <row r="296" spans="4:18" ht="12.75">
      <c r="D296" s="3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</row>
    <row r="297" spans="4:18" ht="12.75">
      <c r="D297" s="3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1"/>
      <c r="Q297" s="1"/>
      <c r="R297" s="1"/>
    </row>
    <row r="298" spans="4:18" ht="12.75">
      <c r="D298" s="3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</row>
    <row r="299" spans="4:18" ht="12.75">
      <c r="D299" s="3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1"/>
      <c r="Q299" s="1"/>
      <c r="R299" s="1"/>
    </row>
    <row r="300" spans="4:18" ht="12.75">
      <c r="D300" s="3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</row>
    <row r="301" spans="4:18" ht="12.75">
      <c r="D301" s="3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1"/>
      <c r="Q301" s="1"/>
      <c r="R301" s="1"/>
    </row>
    <row r="302" spans="4:18" ht="12.75">
      <c r="D302" s="3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1"/>
      <c r="Q302" s="1"/>
      <c r="R302" s="1"/>
    </row>
    <row r="303" spans="4:18" ht="12.75">
      <c r="D303" s="3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1"/>
      <c r="Q303" s="1"/>
      <c r="R303" s="1"/>
    </row>
    <row r="304" spans="4:18" ht="12.75">
      <c r="D304" s="3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1"/>
      <c r="Q304" s="1"/>
      <c r="R304" s="1"/>
    </row>
    <row r="305" spans="4:18" ht="12.75">
      <c r="D305" s="3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1"/>
      <c r="Q305" s="1"/>
      <c r="R305" s="1"/>
    </row>
    <row r="306" spans="4:18" ht="12.75">
      <c r="D306" s="3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1"/>
      <c r="Q306" s="1"/>
      <c r="R306" s="1"/>
    </row>
    <row r="307" spans="4:18" ht="12.75">
      <c r="D307" s="3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1"/>
      <c r="Q307" s="1"/>
      <c r="R307" s="1"/>
    </row>
    <row r="308" spans="4:18" ht="12.75">
      <c r="D308" s="3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1"/>
      <c r="Q308" s="1"/>
      <c r="R308" s="1"/>
    </row>
    <row r="309" spans="4:18" ht="12.75">
      <c r="D309" s="3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1"/>
      <c r="Q309" s="1"/>
      <c r="R309" s="1"/>
    </row>
    <row r="310" spans="4:18" ht="12.75">
      <c r="D310" s="3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1"/>
      <c r="Q310" s="1"/>
      <c r="R310" s="1"/>
    </row>
    <row r="311" spans="4:18" ht="12.75">
      <c r="D311" s="3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1"/>
      <c r="Q311" s="1"/>
      <c r="R311" s="1"/>
    </row>
    <row r="312" spans="4:18" ht="12.75">
      <c r="D312" s="3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1"/>
      <c r="Q312" s="1"/>
      <c r="R312" s="1"/>
    </row>
    <row r="313" spans="4:18" ht="12.75">
      <c r="D313" s="3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1"/>
      <c r="Q313" s="1"/>
      <c r="R313" s="1"/>
    </row>
    <row r="314" spans="4:18" ht="12.75">
      <c r="D314" s="3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1"/>
      <c r="Q314" s="1"/>
      <c r="R314" s="1"/>
    </row>
    <row r="315" spans="4:18" ht="12.75">
      <c r="D315" s="3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1"/>
      <c r="Q315" s="1"/>
      <c r="R315" s="1"/>
    </row>
    <row r="316" spans="4:18" ht="12.75">
      <c r="D316" s="3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1"/>
      <c r="Q316" s="1"/>
      <c r="R316" s="1"/>
    </row>
    <row r="317" spans="4:18" ht="12.75">
      <c r="D317" s="3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1"/>
      <c r="Q317" s="1"/>
      <c r="R317" s="1"/>
    </row>
    <row r="318" spans="4:18" ht="12.75">
      <c r="D318" s="3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1"/>
      <c r="Q318" s="1"/>
      <c r="R318" s="1"/>
    </row>
    <row r="319" spans="4:18" ht="12.75">
      <c r="D319" s="3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1"/>
      <c r="Q319" s="1"/>
      <c r="R319" s="1"/>
    </row>
    <row r="320" spans="4:18" ht="12.75">
      <c r="D320" s="3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1"/>
      <c r="Q320" s="1"/>
      <c r="R320" s="1"/>
    </row>
    <row r="321" spans="4:18" ht="12.75">
      <c r="D321" s="3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1"/>
      <c r="Q321" s="1"/>
      <c r="R321" s="1"/>
    </row>
    <row r="322" spans="4:18" ht="12.75">
      <c r="D322" s="3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1"/>
      <c r="Q322" s="1"/>
      <c r="R322" s="1"/>
    </row>
    <row r="323" spans="4:18" ht="12.75">
      <c r="D323" s="3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1"/>
      <c r="Q323" s="1"/>
      <c r="R323" s="1"/>
    </row>
    <row r="324" spans="4:18" ht="12.75">
      <c r="D324" s="3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1"/>
      <c r="Q324" s="1"/>
      <c r="R324" s="1"/>
    </row>
    <row r="325" spans="4:18" ht="12.75">
      <c r="D325" s="3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1"/>
      <c r="Q325" s="1"/>
      <c r="R325" s="1"/>
    </row>
    <row r="326" spans="4:18" ht="12.75">
      <c r="D326" s="3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1"/>
      <c r="Q326" s="1"/>
      <c r="R326" s="1"/>
    </row>
    <row r="327" spans="4:18" ht="12.75">
      <c r="D327" s="3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1"/>
      <c r="Q327" s="1"/>
      <c r="R327" s="1"/>
    </row>
    <row r="328" spans="4:18" ht="12.75">
      <c r="D328" s="3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1"/>
      <c r="Q328" s="1"/>
      <c r="R328" s="1"/>
    </row>
    <row r="329" spans="4:18" ht="12.75">
      <c r="D329" s="3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1"/>
      <c r="Q329" s="1"/>
      <c r="R329" s="1"/>
    </row>
    <row r="330" spans="4:18" ht="12.75">
      <c r="D330" s="3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1"/>
      <c r="Q330" s="1"/>
      <c r="R330" s="1"/>
    </row>
    <row r="331" spans="4:18" ht="12.75">
      <c r="D331" s="3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1"/>
      <c r="Q331" s="1"/>
      <c r="R331" s="1"/>
    </row>
    <row r="332" spans="4:18" ht="12.75">
      <c r="D332" s="3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1"/>
      <c r="Q332" s="1"/>
      <c r="R332" s="1"/>
    </row>
    <row r="333" spans="4:18" ht="12.75">
      <c r="D333" s="3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1"/>
      <c r="Q333" s="1"/>
      <c r="R333" s="1"/>
    </row>
    <row r="334" spans="4:18" ht="12.75">
      <c r="D334" s="3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1"/>
      <c r="Q334" s="1"/>
      <c r="R334" s="1"/>
    </row>
    <row r="335" spans="4:18" ht="12.75">
      <c r="D335" s="3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1"/>
      <c r="Q335" s="1"/>
      <c r="R335" s="1"/>
    </row>
    <row r="336" spans="4:18" ht="12.75">
      <c r="D336" s="3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1"/>
      <c r="Q336" s="1"/>
      <c r="R336" s="1"/>
    </row>
    <row r="337" spans="4:18" ht="12.75">
      <c r="D337" s="3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1"/>
      <c r="Q337" s="1"/>
      <c r="R337" s="1"/>
    </row>
    <row r="338" spans="4:18" ht="12.75">
      <c r="D338" s="3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1"/>
      <c r="Q338" s="1"/>
      <c r="R338" s="1"/>
    </row>
    <row r="339" spans="4:18" ht="12.75">
      <c r="D339" s="3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1"/>
      <c r="Q339" s="1"/>
      <c r="R339" s="1"/>
    </row>
    <row r="340" spans="4:18" ht="12.75">
      <c r="D340" s="3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1"/>
      <c r="Q340" s="1"/>
      <c r="R340" s="1"/>
    </row>
    <row r="341" spans="4:18" ht="12.75">
      <c r="D341" s="3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1"/>
      <c r="Q341" s="1"/>
      <c r="R341" s="1"/>
    </row>
    <row r="342" spans="4:18" ht="12.75">
      <c r="D342" s="3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1"/>
      <c r="Q342" s="1"/>
      <c r="R342" s="1"/>
    </row>
    <row r="343" spans="4:18" ht="12.75">
      <c r="D343" s="3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1"/>
      <c r="Q343" s="1"/>
      <c r="R343" s="1"/>
    </row>
    <row r="344" spans="4:18" ht="12.75">
      <c r="D344" s="3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1"/>
      <c r="Q344" s="1"/>
      <c r="R344" s="1"/>
    </row>
    <row r="345" spans="4:18" ht="12.75">
      <c r="D345" s="3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1"/>
      <c r="Q345" s="1"/>
      <c r="R345" s="1"/>
    </row>
    <row r="346" spans="4:18" ht="12.75">
      <c r="D346" s="3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1"/>
      <c r="Q346" s="1"/>
      <c r="R346" s="1"/>
    </row>
    <row r="347" spans="4:18" ht="12.75">
      <c r="D347" s="3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1"/>
      <c r="Q347" s="1"/>
      <c r="R347" s="1"/>
    </row>
    <row r="348" spans="4:18" ht="12.75">
      <c r="D348" s="3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1"/>
      <c r="Q348" s="1"/>
      <c r="R348" s="1"/>
    </row>
    <row r="349" spans="4:18" ht="12.75">
      <c r="D349" s="3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1"/>
      <c r="Q349" s="1"/>
      <c r="R349" s="1"/>
    </row>
    <row r="350" spans="4:18" ht="12.75">
      <c r="D350" s="3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1"/>
      <c r="Q350" s="1"/>
      <c r="R350" s="1"/>
    </row>
    <row r="351" spans="4:18" ht="12.75">
      <c r="D351" s="3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1"/>
      <c r="Q351" s="1"/>
      <c r="R351" s="1"/>
    </row>
    <row r="352" spans="4:18" ht="12.75">
      <c r="D352" s="3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1"/>
      <c r="Q352" s="1"/>
      <c r="R352" s="1"/>
    </row>
    <row r="353" spans="4:18" ht="12.75">
      <c r="D353" s="3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1"/>
      <c r="Q353" s="1"/>
      <c r="R353" s="1"/>
    </row>
    <row r="354" spans="4:18" ht="12.75">
      <c r="D354" s="3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1"/>
      <c r="Q354" s="1"/>
      <c r="R354" s="1"/>
    </row>
    <row r="355" spans="4:18" ht="12.75">
      <c r="D355" s="3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</row>
    <row r="356" spans="4:18" ht="12.75">
      <c r="D356" s="3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1"/>
      <c r="Q356" s="1"/>
      <c r="R356" s="1"/>
    </row>
    <row r="357" spans="4:18" ht="12.75">
      <c r="D357" s="3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1"/>
      <c r="Q357" s="1"/>
      <c r="R357" s="1"/>
    </row>
    <row r="358" spans="4:18" ht="12.75">
      <c r="D358" s="3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1"/>
      <c r="Q358" s="1"/>
      <c r="R358" s="1"/>
    </row>
    <row r="359" spans="4:18" ht="12.75">
      <c r="D359" s="3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1"/>
      <c r="Q359" s="1"/>
      <c r="R359" s="1"/>
    </row>
    <row r="360" spans="4:18" ht="12.75">
      <c r="D360" s="3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1"/>
      <c r="Q360" s="1"/>
      <c r="R360" s="1"/>
    </row>
    <row r="361" spans="4:18" ht="12.75">
      <c r="D361" s="3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1"/>
      <c r="Q361" s="1"/>
      <c r="R361" s="1"/>
    </row>
    <row r="362" spans="4:18" ht="12.75">
      <c r="D362" s="3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1"/>
      <c r="Q362" s="1"/>
      <c r="R362" s="1"/>
    </row>
    <row r="363" spans="4:18" ht="12.75">
      <c r="D363" s="3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1"/>
      <c r="Q363" s="1"/>
      <c r="R363" s="1"/>
    </row>
    <row r="364" spans="4:18" ht="12.75">
      <c r="D364" s="3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1"/>
      <c r="Q364" s="1"/>
      <c r="R364" s="1"/>
    </row>
    <row r="365" spans="4:18" ht="12.75">
      <c r="D365" s="3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1"/>
      <c r="Q365" s="1"/>
      <c r="R365" s="1"/>
    </row>
    <row r="366" spans="4:18" ht="12.75">
      <c r="D366" s="3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1"/>
      <c r="Q366" s="1"/>
      <c r="R366" s="1"/>
    </row>
    <row r="367" spans="4:18" ht="12.75">
      <c r="D367" s="3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1"/>
      <c r="Q367" s="1"/>
      <c r="R367" s="1"/>
    </row>
    <row r="368" spans="4:18" ht="12.75">
      <c r="D368" s="3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1"/>
      <c r="Q368" s="1"/>
      <c r="R368" s="1"/>
    </row>
    <row r="369" spans="4:18" ht="12.75">
      <c r="D369" s="3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1"/>
      <c r="Q369" s="1"/>
      <c r="R369" s="1"/>
    </row>
    <row r="370" spans="4:18" ht="12.75">
      <c r="D370" s="3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1"/>
      <c r="Q370" s="1"/>
      <c r="R370" s="1"/>
    </row>
    <row r="371" spans="4:18" ht="12.75">
      <c r="D371" s="3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1"/>
      <c r="Q371" s="1"/>
      <c r="R371" s="1"/>
    </row>
    <row r="372" spans="4:18" ht="12.75">
      <c r="D372" s="3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1"/>
      <c r="Q372" s="1"/>
      <c r="R372" s="1"/>
    </row>
    <row r="373" spans="4:18" ht="12.75">
      <c r="D373" s="3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1"/>
      <c r="Q373" s="1"/>
      <c r="R373" s="1"/>
    </row>
    <row r="374" spans="4:18" ht="12.75">
      <c r="D374" s="3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1"/>
      <c r="Q374" s="1"/>
      <c r="R374" s="1"/>
    </row>
    <row r="375" spans="4:18" ht="12.75">
      <c r="D375" s="3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1"/>
      <c r="Q375" s="1"/>
      <c r="R375" s="1"/>
    </row>
    <row r="376" spans="4:18" ht="12.75">
      <c r="D376" s="3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1"/>
      <c r="Q376" s="1"/>
      <c r="R376" s="1"/>
    </row>
    <row r="377" spans="4:18" ht="12.75">
      <c r="D377" s="3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1"/>
      <c r="Q377" s="1"/>
      <c r="R377" s="1"/>
    </row>
    <row r="378" spans="4:18" ht="12.75">
      <c r="D378" s="3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1"/>
      <c r="Q378" s="1"/>
      <c r="R378" s="1"/>
    </row>
    <row r="379" spans="4:18" ht="12.75">
      <c r="D379" s="3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1"/>
      <c r="Q379" s="1"/>
      <c r="R379" s="1"/>
    </row>
    <row r="380" spans="4:18" ht="12.75">
      <c r="D380" s="3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1"/>
      <c r="Q380" s="1"/>
      <c r="R380" s="1"/>
    </row>
    <row r="381" spans="4:18" ht="12.75">
      <c r="D381" s="3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1"/>
      <c r="Q381" s="1"/>
      <c r="R381" s="1"/>
    </row>
    <row r="382" spans="4:18" ht="12.75">
      <c r="D382" s="3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1"/>
      <c r="Q382" s="1"/>
      <c r="R382" s="1"/>
    </row>
    <row r="383" spans="4:18" ht="12.75">
      <c r="D383" s="3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1"/>
      <c r="Q383" s="1"/>
      <c r="R383" s="1"/>
    </row>
    <row r="384" spans="4:18" ht="12.75">
      <c r="D384" s="3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1"/>
      <c r="Q384" s="1"/>
      <c r="R384" s="1"/>
    </row>
    <row r="385" spans="4:18" ht="12.75">
      <c r="D385" s="3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1"/>
      <c r="Q385" s="1"/>
      <c r="R385" s="1"/>
    </row>
    <row r="386" spans="4:18" ht="12.75">
      <c r="D386" s="3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1"/>
      <c r="Q386" s="1"/>
      <c r="R386" s="1"/>
    </row>
    <row r="387" spans="4:18" ht="12.75">
      <c r="D387" s="3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1"/>
      <c r="Q387" s="1"/>
      <c r="R387" s="1"/>
    </row>
    <row r="388" spans="4:18" ht="12.75">
      <c r="D388" s="3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1"/>
      <c r="Q388" s="1"/>
      <c r="R388" s="1"/>
    </row>
    <row r="389" spans="4:18" ht="12.75">
      <c r="D389" s="3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1"/>
      <c r="Q389" s="1"/>
      <c r="R389" s="1"/>
    </row>
    <row r="390" spans="4:18" ht="12.75">
      <c r="D390" s="3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1"/>
      <c r="Q390" s="1"/>
      <c r="R390" s="1"/>
    </row>
    <row r="391" spans="4:18" ht="12.75">
      <c r="D391" s="3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1"/>
      <c r="Q391" s="1"/>
      <c r="R391" s="1"/>
    </row>
    <row r="392" spans="4:18" ht="12.75">
      <c r="D392" s="3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1"/>
      <c r="Q392" s="1"/>
      <c r="R392" s="1"/>
    </row>
    <row r="393" spans="4:18" ht="12.75">
      <c r="D393" s="3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1"/>
      <c r="Q393" s="1"/>
      <c r="R393" s="1"/>
    </row>
    <row r="394" spans="4:18" ht="12.75">
      <c r="D394" s="3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1"/>
      <c r="Q394" s="1"/>
      <c r="R394" s="1"/>
    </row>
    <row r="395" spans="4:18" ht="12.75">
      <c r="D395" s="3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1"/>
      <c r="Q395" s="1"/>
      <c r="R395" s="1"/>
    </row>
    <row r="396" spans="4:18" ht="12.75">
      <c r="D396" s="3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1"/>
      <c r="Q396" s="1"/>
      <c r="R396" s="1"/>
    </row>
    <row r="397" spans="4:18" ht="12.75">
      <c r="D397" s="3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1"/>
      <c r="Q397" s="1"/>
      <c r="R397" s="1"/>
    </row>
    <row r="398" spans="4:18" ht="12.75">
      <c r="D398" s="3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1"/>
      <c r="Q398" s="1"/>
      <c r="R398" s="1"/>
    </row>
    <row r="399" spans="4:18" ht="12.75">
      <c r="D399" s="3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1"/>
      <c r="Q399" s="1"/>
      <c r="R399" s="1"/>
    </row>
    <row r="400" spans="4:18" ht="12.75">
      <c r="D400" s="3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1"/>
      <c r="Q400" s="1"/>
      <c r="R400" s="1"/>
    </row>
    <row r="401" spans="4:18" ht="12.75">
      <c r="D401" s="3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1"/>
      <c r="Q401" s="1"/>
      <c r="R401" s="1"/>
    </row>
    <row r="402" spans="4:18" ht="12.75">
      <c r="D402" s="3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1"/>
      <c r="Q402" s="1"/>
      <c r="R402" s="1"/>
    </row>
    <row r="403" spans="4:18" ht="12.75">
      <c r="D403" s="3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1"/>
      <c r="Q403" s="1"/>
      <c r="R403" s="1"/>
    </row>
    <row r="404" spans="4:18" ht="12.75">
      <c r="D404" s="3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1"/>
      <c r="Q404" s="1"/>
      <c r="R404" s="1"/>
    </row>
    <row r="405" spans="4:18" ht="12.75">
      <c r="D405" s="3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1"/>
      <c r="Q405" s="1"/>
      <c r="R405" s="1"/>
    </row>
    <row r="406" spans="4:18" ht="12.75">
      <c r="D406" s="3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1"/>
      <c r="Q406" s="1"/>
      <c r="R406" s="1"/>
    </row>
    <row r="407" spans="4:18" ht="12.75">
      <c r="D407" s="3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1"/>
      <c r="Q407" s="1"/>
      <c r="R407" s="1"/>
    </row>
    <row r="408" spans="4:18" ht="12.75">
      <c r="D408" s="3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1"/>
      <c r="Q408" s="1"/>
      <c r="R408" s="1"/>
    </row>
    <row r="409" spans="4:18" ht="12.75">
      <c r="D409" s="3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1"/>
      <c r="Q409" s="1"/>
      <c r="R409" s="1"/>
    </row>
    <row r="410" spans="4:18" ht="12.75">
      <c r="D410" s="3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1"/>
      <c r="Q410" s="1"/>
      <c r="R410" s="1"/>
    </row>
    <row r="411" spans="4:18" ht="12.75">
      <c r="D411" s="3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1"/>
      <c r="Q411" s="1"/>
      <c r="R411" s="1"/>
    </row>
    <row r="412" spans="4:18" ht="12.75">
      <c r="D412" s="3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1"/>
      <c r="Q412" s="1"/>
      <c r="R412" s="1"/>
    </row>
    <row r="413" spans="4:18" ht="12.75">
      <c r="D413" s="3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1"/>
      <c r="Q413" s="1"/>
      <c r="R413" s="1"/>
    </row>
    <row r="414" spans="4:18" ht="12.75">
      <c r="D414" s="3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1"/>
      <c r="Q414" s="1"/>
      <c r="R414" s="1"/>
    </row>
    <row r="415" spans="4:18" ht="12.75">
      <c r="D415" s="3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1"/>
      <c r="Q415" s="1"/>
      <c r="R415" s="1"/>
    </row>
    <row r="416" spans="4:18" ht="12.75">
      <c r="D416" s="3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1"/>
      <c r="Q416" s="1"/>
      <c r="R416" s="1"/>
    </row>
    <row r="417" spans="4:18" ht="12.75">
      <c r="D417" s="3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1"/>
      <c r="Q417" s="1"/>
      <c r="R417" s="1"/>
    </row>
    <row r="418" spans="4:18" ht="12.75">
      <c r="D418" s="3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1"/>
      <c r="Q418" s="1"/>
      <c r="R418" s="1"/>
    </row>
    <row r="419" spans="4:18" ht="12.75">
      <c r="D419" s="3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1"/>
      <c r="Q419" s="1"/>
      <c r="R419" s="1"/>
    </row>
    <row r="420" spans="4:18" ht="12.75">
      <c r="D420" s="3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1"/>
      <c r="Q420" s="1"/>
      <c r="R420" s="1"/>
    </row>
    <row r="421" spans="4:18" ht="12.75">
      <c r="D421" s="3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1"/>
      <c r="Q421" s="1"/>
      <c r="R421" s="1"/>
    </row>
    <row r="422" spans="4:18" ht="12.75">
      <c r="D422" s="3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1"/>
      <c r="Q422" s="1"/>
      <c r="R422" s="1"/>
    </row>
    <row r="423" spans="4:18" ht="12.75">
      <c r="D423" s="3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1"/>
      <c r="Q423" s="1"/>
      <c r="R423" s="1"/>
    </row>
    <row r="424" spans="4:18" ht="12.75">
      <c r="D424" s="3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1"/>
      <c r="Q424" s="1"/>
      <c r="R424" s="1"/>
    </row>
    <row r="425" spans="4:18" ht="12.75">
      <c r="D425" s="3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1"/>
      <c r="Q425" s="1"/>
      <c r="R425" s="1"/>
    </row>
    <row r="426" spans="4:18" ht="12.75">
      <c r="D426" s="3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1"/>
      <c r="Q426" s="1"/>
      <c r="R426" s="1"/>
    </row>
    <row r="427" spans="4:18" ht="12.75">
      <c r="D427" s="3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1"/>
      <c r="Q427" s="1"/>
      <c r="R427" s="1"/>
    </row>
    <row r="428" spans="4:18" ht="12.75">
      <c r="D428" s="3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1"/>
      <c r="Q428" s="1"/>
      <c r="R428" s="1"/>
    </row>
    <row r="429" spans="4:18" ht="12.75">
      <c r="D429" s="3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1"/>
      <c r="Q429" s="1"/>
      <c r="R429" s="1"/>
    </row>
    <row r="430" spans="4:18" ht="12.75">
      <c r="D430" s="3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1"/>
      <c r="Q430" s="1"/>
      <c r="R430" s="1"/>
    </row>
    <row r="431" spans="4:18" ht="12.75">
      <c r="D431" s="3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1"/>
      <c r="Q431" s="1"/>
      <c r="R431" s="1"/>
    </row>
    <row r="432" spans="4:18" ht="12.75">
      <c r="D432" s="3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1"/>
      <c r="Q432" s="1"/>
      <c r="R432" s="1"/>
    </row>
    <row r="433" spans="4:18" ht="12.75">
      <c r="D433" s="3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1"/>
      <c r="Q433" s="1"/>
      <c r="R433" s="1"/>
    </row>
    <row r="434" spans="4:18" ht="12.75">
      <c r="D434" s="3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1"/>
      <c r="Q434" s="1"/>
      <c r="R434" s="1"/>
    </row>
    <row r="435" spans="4:18" ht="12.75">
      <c r="D435" s="3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1"/>
      <c r="Q435" s="1"/>
      <c r="R435" s="1"/>
    </row>
    <row r="436" spans="4:18" ht="12.75">
      <c r="D436" s="3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1"/>
      <c r="Q436" s="1"/>
      <c r="R436" s="1"/>
    </row>
    <row r="437" spans="4:18" ht="12.75">
      <c r="D437" s="3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1"/>
      <c r="Q437" s="1"/>
      <c r="R437" s="1"/>
    </row>
    <row r="438" spans="4:18" ht="12.75">
      <c r="D438" s="3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1"/>
      <c r="Q438" s="1"/>
      <c r="R438" s="1"/>
    </row>
    <row r="439" spans="4:18" ht="12.75">
      <c r="D439" s="3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1"/>
      <c r="Q439" s="1"/>
      <c r="R439" s="1"/>
    </row>
    <row r="440" spans="4:18" ht="12.75">
      <c r="D440" s="3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1"/>
      <c r="Q440" s="1"/>
      <c r="R440" s="1"/>
    </row>
    <row r="441" spans="4:18" ht="12.75">
      <c r="D441" s="3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1"/>
      <c r="Q441" s="1"/>
      <c r="R441" s="1"/>
    </row>
    <row r="442" spans="4:18" ht="12.75">
      <c r="D442" s="3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1"/>
      <c r="Q442" s="1"/>
      <c r="R442" s="1"/>
    </row>
    <row r="443" spans="4:18" ht="12.75">
      <c r="D443" s="3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1"/>
      <c r="Q443" s="1"/>
      <c r="R443" s="1"/>
    </row>
    <row r="444" spans="4:18" ht="12.75">
      <c r="D444" s="3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1"/>
      <c r="Q444" s="1"/>
      <c r="R444" s="1"/>
    </row>
    <row r="445" spans="4:18" ht="12.75">
      <c r="D445" s="3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1"/>
      <c r="Q445" s="1"/>
      <c r="R445" s="1"/>
    </row>
    <row r="446" spans="4:18" ht="12.75">
      <c r="D446" s="3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1"/>
      <c r="Q446" s="1"/>
      <c r="R446" s="1"/>
    </row>
    <row r="447" spans="4:18" ht="12.75">
      <c r="D447" s="3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1"/>
      <c r="Q447" s="1"/>
      <c r="R447" s="1"/>
    </row>
    <row r="448" spans="4:18" ht="12.75">
      <c r="D448" s="3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1"/>
      <c r="Q448" s="1"/>
      <c r="R448" s="1"/>
    </row>
    <row r="449" spans="4:18" ht="12.75">
      <c r="D449" s="3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1"/>
      <c r="Q449" s="1"/>
      <c r="R449" s="1"/>
    </row>
    <row r="450" spans="4:18" ht="12.75">
      <c r="D450" s="3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1"/>
      <c r="Q450" s="1"/>
      <c r="R450" s="1"/>
    </row>
    <row r="451" spans="4:18" ht="12.75">
      <c r="D451" s="3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1"/>
      <c r="Q451" s="1"/>
      <c r="R451" s="1"/>
    </row>
    <row r="452" spans="4:18" ht="12.75">
      <c r="D452" s="3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1"/>
      <c r="Q452" s="1"/>
      <c r="R452" s="1"/>
    </row>
    <row r="453" spans="4:18" ht="12.75">
      <c r="D453" s="3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1"/>
      <c r="Q453" s="1"/>
      <c r="R453" s="1"/>
    </row>
    <row r="454" spans="4:18" ht="12.75">
      <c r="D454" s="3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1"/>
      <c r="Q454" s="1"/>
      <c r="R454" s="1"/>
    </row>
    <row r="455" spans="4:18" ht="12.75">
      <c r="D455" s="3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1"/>
      <c r="Q455" s="1"/>
      <c r="R455" s="1"/>
    </row>
    <row r="456" spans="4:18" ht="12.75">
      <c r="D456" s="3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1"/>
      <c r="Q456" s="1"/>
      <c r="R456" s="1"/>
    </row>
    <row r="457" spans="4:18" ht="12.75">
      <c r="D457" s="3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1"/>
      <c r="Q457" s="1"/>
      <c r="R457" s="1"/>
    </row>
    <row r="458" spans="4:18" ht="12.75">
      <c r="D458" s="3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</row>
    <row r="459" spans="4:18" ht="12.75">
      <c r="D459" s="3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1"/>
      <c r="Q459" s="1"/>
      <c r="R459" s="1"/>
    </row>
    <row r="460" spans="4:18" ht="12.75">
      <c r="D460" s="3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1"/>
      <c r="Q460" s="1"/>
      <c r="R460" s="1"/>
    </row>
    <row r="461" spans="4:18" ht="12.75">
      <c r="D461" s="3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1"/>
      <c r="Q461" s="1"/>
      <c r="R461" s="1"/>
    </row>
    <row r="462" spans="4:18" ht="12.75">
      <c r="D462" s="3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1"/>
      <c r="Q462" s="1"/>
      <c r="R462" s="1"/>
    </row>
    <row r="463" spans="4:18" ht="12.75">
      <c r="D463" s="3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1"/>
      <c r="Q463" s="1"/>
      <c r="R463" s="1"/>
    </row>
    <row r="464" spans="4:18" ht="12.75">
      <c r="D464" s="3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1"/>
      <c r="Q464" s="1"/>
      <c r="R464" s="1"/>
    </row>
    <row r="465" spans="4:18" ht="12.75">
      <c r="D465" s="3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1"/>
      <c r="Q465" s="1"/>
      <c r="R465" s="1"/>
    </row>
    <row r="466" spans="4:18" ht="12.75">
      <c r="D466" s="3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1"/>
      <c r="Q466" s="1"/>
      <c r="R466" s="1"/>
    </row>
    <row r="467" spans="4:18" ht="12.75">
      <c r="D467" s="3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1"/>
      <c r="Q467" s="1"/>
      <c r="R467" s="1"/>
    </row>
    <row r="468" spans="4:18" ht="12.75">
      <c r="D468" s="3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1"/>
      <c r="Q468" s="1"/>
      <c r="R468" s="1"/>
    </row>
    <row r="469" spans="4:18" ht="12.75">
      <c r="D469" s="3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1"/>
      <c r="Q469" s="1"/>
      <c r="R469" s="1"/>
    </row>
    <row r="470" spans="4:18" ht="12.75">
      <c r="D470" s="3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1"/>
      <c r="Q470" s="1"/>
      <c r="R470" s="1"/>
    </row>
    <row r="471" spans="4:18" ht="12.75">
      <c r="D471" s="3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1"/>
      <c r="Q471" s="1"/>
      <c r="R471" s="1"/>
    </row>
    <row r="472" spans="4:18" ht="12.75">
      <c r="D472" s="3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1"/>
      <c r="Q472" s="1"/>
      <c r="R472" s="1"/>
    </row>
    <row r="473" spans="4:18" ht="12.75">
      <c r="D473" s="3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1"/>
      <c r="Q473" s="1"/>
      <c r="R473" s="1"/>
    </row>
    <row r="474" spans="4:18" ht="12.75">
      <c r="D474" s="3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1"/>
      <c r="Q474" s="1"/>
      <c r="R474" s="1"/>
    </row>
    <row r="475" spans="4:18" ht="12.75">
      <c r="D475" s="3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1"/>
      <c r="Q475" s="1"/>
      <c r="R475" s="1"/>
    </row>
    <row r="476" spans="4:18" ht="12.75">
      <c r="D476" s="3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1"/>
      <c r="Q476" s="1"/>
      <c r="R476" s="1"/>
    </row>
    <row r="477" spans="4:18" ht="12.75">
      <c r="D477" s="3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1"/>
      <c r="Q477" s="1"/>
      <c r="R477" s="1"/>
    </row>
    <row r="478" spans="4:18" ht="12.75">
      <c r="D478" s="3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1"/>
      <c r="Q478" s="1"/>
      <c r="R478" s="1"/>
    </row>
    <row r="479" spans="4:18" ht="12.75">
      <c r="D479" s="3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1"/>
      <c r="Q479" s="1"/>
      <c r="R479" s="1"/>
    </row>
    <row r="480" spans="4:18" ht="12.75">
      <c r="D480" s="3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1"/>
      <c r="Q480" s="1"/>
      <c r="R480" s="1"/>
    </row>
    <row r="481" spans="4:18" ht="12.75">
      <c r="D481" s="3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1"/>
      <c r="Q481" s="1"/>
      <c r="R481" s="1"/>
    </row>
    <row r="482" spans="4:18" ht="12.75">
      <c r="D482" s="3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1"/>
      <c r="Q482" s="1"/>
      <c r="R482" s="1"/>
    </row>
    <row r="483" spans="4:18" ht="12.75">
      <c r="D483" s="3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1"/>
      <c r="Q483" s="1"/>
      <c r="R483" s="1"/>
    </row>
    <row r="484" spans="4:18" ht="12.75">
      <c r="D484" s="3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1"/>
      <c r="Q484" s="1"/>
      <c r="R484" s="1"/>
    </row>
    <row r="485" spans="4:18" ht="12.75">
      <c r="D485" s="3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1"/>
      <c r="Q485" s="1"/>
      <c r="R485" s="1"/>
    </row>
    <row r="486" spans="4:18" ht="12.75">
      <c r="D486" s="3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1"/>
      <c r="Q486" s="1"/>
      <c r="R486" s="1"/>
    </row>
    <row r="487" spans="4:18" ht="12.75">
      <c r="D487" s="3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1"/>
      <c r="Q487" s="1"/>
      <c r="R487" s="1"/>
    </row>
    <row r="488" spans="4:18" ht="12.75">
      <c r="D488" s="3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1"/>
      <c r="Q488" s="1"/>
      <c r="R488" s="1"/>
    </row>
    <row r="489" spans="4:18" ht="12.75">
      <c r="D489" s="3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1"/>
      <c r="Q489" s="1"/>
      <c r="R489" s="1"/>
    </row>
    <row r="490" spans="4:18" ht="12.75">
      <c r="D490" s="3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1"/>
      <c r="Q490" s="1"/>
      <c r="R490" s="1"/>
    </row>
    <row r="491" spans="4:18" ht="12.75">
      <c r="D491" s="3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1"/>
      <c r="Q491" s="1"/>
      <c r="R491" s="1"/>
    </row>
    <row r="492" spans="4:18" ht="12.75">
      <c r="D492" s="3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1"/>
      <c r="Q492" s="1"/>
      <c r="R492" s="1"/>
    </row>
    <row r="493" spans="4:18" ht="12.75">
      <c r="D493" s="3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1"/>
      <c r="Q493" s="1"/>
      <c r="R493" s="1"/>
    </row>
    <row r="494" spans="4:18" ht="12.75">
      <c r="D494" s="3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1"/>
      <c r="Q494" s="1"/>
      <c r="R494" s="1"/>
    </row>
    <row r="495" spans="4:18" ht="12.75">
      <c r="D495" s="3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1"/>
      <c r="Q495" s="1"/>
      <c r="R495" s="1"/>
    </row>
    <row r="496" spans="4:18" ht="12.75">
      <c r="D496" s="3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1"/>
      <c r="Q496" s="1"/>
      <c r="R496" s="1"/>
    </row>
    <row r="497" spans="4:18" ht="12.75">
      <c r="D497" s="3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1"/>
      <c r="Q497" s="1"/>
      <c r="R497" s="1"/>
    </row>
    <row r="498" spans="4:18" ht="12.75">
      <c r="D498" s="3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1"/>
      <c r="Q498" s="1"/>
      <c r="R498" s="1"/>
    </row>
    <row r="499" spans="4:18" ht="12.75">
      <c r="D499" s="3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1"/>
      <c r="Q499" s="1"/>
      <c r="R499" s="1"/>
    </row>
    <row r="500" spans="4:18" ht="12.75">
      <c r="D500" s="3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1"/>
      <c r="Q500" s="1"/>
      <c r="R500" s="1"/>
    </row>
    <row r="501" spans="4:18" ht="12.75">
      <c r="D501" s="3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1"/>
      <c r="Q501" s="1"/>
      <c r="R501" s="1"/>
    </row>
    <row r="502" spans="4:18" ht="12.75">
      <c r="D502" s="3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1"/>
      <c r="Q502" s="1"/>
      <c r="R502" s="1"/>
    </row>
    <row r="503" spans="4:18" ht="12.75">
      <c r="D503" s="3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1"/>
      <c r="Q503" s="1"/>
      <c r="R503" s="1"/>
    </row>
    <row r="504" spans="4:18" ht="12.75">
      <c r="D504" s="3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1"/>
      <c r="Q504" s="1"/>
      <c r="R504" s="1"/>
    </row>
    <row r="505" spans="4:18" ht="12.75">
      <c r="D505" s="3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1"/>
      <c r="Q505" s="1"/>
      <c r="R505" s="1"/>
    </row>
    <row r="506" spans="4:18" ht="12.75">
      <c r="D506" s="3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1"/>
      <c r="Q506" s="1"/>
      <c r="R506" s="1"/>
    </row>
    <row r="507" spans="4:18" ht="12.75">
      <c r="D507" s="3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1"/>
      <c r="Q507" s="1"/>
      <c r="R507" s="1"/>
    </row>
    <row r="508" spans="4:18" ht="12.75">
      <c r="D508" s="3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1"/>
      <c r="Q508" s="1"/>
      <c r="R508" s="1"/>
    </row>
    <row r="509" spans="4:18" ht="12.75">
      <c r="D509" s="3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1"/>
      <c r="Q509" s="1"/>
      <c r="R509" s="1"/>
    </row>
    <row r="510" spans="4:18" ht="12.75">
      <c r="D510" s="3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1"/>
      <c r="Q510" s="1"/>
      <c r="R510" s="1"/>
    </row>
    <row r="511" spans="4:18" ht="12.75">
      <c r="D511" s="3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1"/>
      <c r="Q511" s="1"/>
      <c r="R511" s="1"/>
    </row>
    <row r="512" spans="4:18" ht="12.75">
      <c r="D512" s="3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1"/>
      <c r="Q512" s="1"/>
      <c r="R512" s="1"/>
    </row>
    <row r="513" spans="4:18" ht="12.75">
      <c r="D513" s="3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1"/>
      <c r="Q513" s="1"/>
      <c r="R513" s="1"/>
    </row>
    <row r="514" spans="4:18" ht="12.75">
      <c r="D514" s="3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1"/>
      <c r="Q514" s="1"/>
      <c r="R514" s="1"/>
    </row>
    <row r="515" spans="4:18" ht="12.75">
      <c r="D515" s="3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1"/>
      <c r="Q515" s="1"/>
      <c r="R515" s="1"/>
    </row>
    <row r="516" spans="4:18" ht="12.75">
      <c r="D516" s="3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1"/>
      <c r="Q516" s="1"/>
      <c r="R516" s="1"/>
    </row>
    <row r="517" spans="4:18" ht="12.75">
      <c r="D517" s="3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1"/>
      <c r="Q517" s="1"/>
      <c r="R517" s="1"/>
    </row>
    <row r="518" spans="4:18" ht="12.75">
      <c r="D518" s="3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1"/>
      <c r="Q518" s="1"/>
      <c r="R518" s="1"/>
    </row>
    <row r="519" spans="4:18" ht="12.75">
      <c r="D519" s="3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1"/>
      <c r="Q519" s="1"/>
      <c r="R519" s="1"/>
    </row>
    <row r="520" spans="4:18" ht="12.75">
      <c r="D520" s="3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1"/>
      <c r="Q520" s="1"/>
      <c r="R520" s="1"/>
    </row>
    <row r="521" spans="4:18" ht="12.75">
      <c r="D521" s="3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1"/>
      <c r="Q521" s="1"/>
      <c r="R521" s="1"/>
    </row>
    <row r="522" spans="4:18" ht="12.75">
      <c r="D522" s="3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1"/>
      <c r="Q522" s="1"/>
      <c r="R522" s="1"/>
    </row>
    <row r="523" spans="4:18" ht="12.75">
      <c r="D523" s="3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1"/>
      <c r="Q523" s="1"/>
      <c r="R523" s="1"/>
    </row>
    <row r="524" spans="4:18" ht="12.75">
      <c r="D524" s="3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1"/>
      <c r="Q524" s="1"/>
      <c r="R524" s="1"/>
    </row>
    <row r="525" spans="4:18" ht="12.75">
      <c r="D525" s="3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1"/>
      <c r="Q525" s="1"/>
      <c r="R525" s="1"/>
    </row>
    <row r="526" spans="4:18" ht="12.75">
      <c r="D526" s="3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1"/>
      <c r="Q526" s="1"/>
      <c r="R526" s="1"/>
    </row>
    <row r="527" spans="4:18" ht="12.75">
      <c r="D527" s="3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1"/>
      <c r="Q527" s="1"/>
      <c r="R527" s="1"/>
    </row>
    <row r="528" spans="4:18" ht="12.75">
      <c r="D528" s="3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1"/>
      <c r="Q528" s="1"/>
      <c r="R528" s="1"/>
    </row>
    <row r="529" spans="4:18" ht="12.75">
      <c r="D529" s="3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1"/>
      <c r="Q529" s="1"/>
      <c r="R529" s="1"/>
    </row>
    <row r="530" spans="4:18" ht="12.75">
      <c r="D530" s="3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1"/>
      <c r="Q530" s="1"/>
      <c r="R530" s="1"/>
    </row>
    <row r="531" spans="4:18" ht="12.75">
      <c r="D531" s="3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1"/>
      <c r="Q531" s="1"/>
      <c r="R531" s="1"/>
    </row>
    <row r="532" spans="4:18" ht="12.75">
      <c r="D532" s="3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1"/>
      <c r="Q532" s="1"/>
      <c r="R532" s="1"/>
    </row>
    <row r="533" spans="4:18" ht="12.75">
      <c r="D533" s="3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1"/>
      <c r="Q533" s="1"/>
      <c r="R533" s="1"/>
    </row>
    <row r="534" spans="4:18" ht="12.75">
      <c r="D534" s="3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1"/>
      <c r="Q534" s="1"/>
      <c r="R534" s="1"/>
    </row>
    <row r="535" spans="4:18" ht="12.75">
      <c r="D535" s="3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1"/>
      <c r="Q535" s="1"/>
      <c r="R535" s="1"/>
    </row>
    <row r="536" spans="4:18" ht="12.75">
      <c r="D536" s="3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1"/>
      <c r="Q536" s="1"/>
      <c r="R536" s="1"/>
    </row>
    <row r="537" spans="4:18" ht="12.75">
      <c r="D537" s="3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1"/>
      <c r="Q537" s="1"/>
      <c r="R537" s="1"/>
    </row>
    <row r="538" spans="4:18" ht="12.75">
      <c r="D538" s="3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1"/>
      <c r="Q538" s="1"/>
      <c r="R538" s="1"/>
    </row>
    <row r="539" spans="4:18" ht="12.75">
      <c r="D539" s="3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1"/>
      <c r="Q539" s="1"/>
      <c r="R539" s="1"/>
    </row>
    <row r="540" spans="4:18" ht="12.75">
      <c r="D540" s="3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1"/>
      <c r="Q540" s="1"/>
      <c r="R540" s="1"/>
    </row>
    <row r="541" spans="4:18" ht="12.75">
      <c r="D541" s="3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1"/>
      <c r="Q541" s="1"/>
      <c r="R541" s="1"/>
    </row>
    <row r="542" spans="4:18" ht="12.75">
      <c r="D542" s="3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1"/>
      <c r="Q542" s="1"/>
      <c r="R542" s="1"/>
    </row>
    <row r="543" spans="4:18" ht="12.75">
      <c r="D543" s="3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1"/>
      <c r="Q543" s="1"/>
      <c r="R543" s="1"/>
    </row>
    <row r="544" spans="4:18" ht="12.75">
      <c r="D544" s="3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1"/>
      <c r="Q544" s="1"/>
      <c r="R544" s="1"/>
    </row>
    <row r="545" spans="4:18" ht="12.75">
      <c r="D545" s="3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1"/>
      <c r="Q545" s="1"/>
      <c r="R545" s="1"/>
    </row>
    <row r="546" spans="4:18" ht="12.75">
      <c r="D546" s="3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1"/>
      <c r="Q546" s="1"/>
      <c r="R546" s="1"/>
    </row>
    <row r="547" spans="4:18" ht="12.75">
      <c r="D547" s="3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1"/>
      <c r="Q547" s="1"/>
      <c r="R547" s="1"/>
    </row>
    <row r="548" spans="4:18" ht="12.75">
      <c r="D548" s="3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1"/>
      <c r="Q548" s="1"/>
      <c r="R548" s="1"/>
    </row>
    <row r="549" spans="4:18" ht="12.75">
      <c r="D549" s="3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1"/>
      <c r="Q549" s="1"/>
      <c r="R549" s="1"/>
    </row>
    <row r="550" spans="4:18" ht="12.75">
      <c r="D550" s="3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1"/>
      <c r="Q550" s="1"/>
      <c r="R550" s="1"/>
    </row>
    <row r="551" spans="4:18" ht="12.75">
      <c r="D551" s="3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1"/>
      <c r="Q551" s="1"/>
      <c r="R551" s="1"/>
    </row>
    <row r="552" spans="4:18" ht="12.75">
      <c r="D552" s="3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1"/>
      <c r="Q552" s="1"/>
      <c r="R552" s="1"/>
    </row>
    <row r="553" spans="4:18" ht="12.75">
      <c r="D553" s="3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1"/>
      <c r="Q553" s="1"/>
      <c r="R553" s="1"/>
    </row>
    <row r="554" spans="4:18" ht="12.75">
      <c r="D554" s="3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1"/>
      <c r="Q554" s="1"/>
      <c r="R554" s="1"/>
    </row>
    <row r="555" spans="4:18" ht="12.75">
      <c r="D555" s="3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1"/>
      <c r="Q555" s="1"/>
      <c r="R555" s="1"/>
    </row>
    <row r="556" spans="4:18" ht="12.75">
      <c r="D556" s="3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1"/>
      <c r="Q556" s="1"/>
      <c r="R556" s="1"/>
    </row>
    <row r="557" spans="4:18" ht="12.75">
      <c r="D557" s="3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</row>
    <row r="558" spans="4:18" ht="12.75">
      <c r="D558" s="3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1"/>
      <c r="Q558" s="1"/>
      <c r="R558" s="1"/>
    </row>
    <row r="559" spans="4:18" ht="12.75">
      <c r="D559" s="3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1"/>
      <c r="Q559" s="1"/>
      <c r="R559" s="1"/>
    </row>
    <row r="560" spans="4:18" ht="12.75">
      <c r="D560" s="3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1"/>
      <c r="Q560" s="1"/>
      <c r="R560" s="1"/>
    </row>
    <row r="561" spans="4:18" ht="12.75">
      <c r="D561" s="3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1"/>
      <c r="Q561" s="1"/>
      <c r="R561" s="1"/>
    </row>
    <row r="562" spans="4:18" ht="12.75">
      <c r="D562" s="3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1"/>
      <c r="Q562" s="1"/>
      <c r="R562" s="1"/>
    </row>
    <row r="563" spans="4:18" ht="12.75">
      <c r="D563" s="3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1"/>
      <c r="Q563" s="1"/>
      <c r="R563" s="1"/>
    </row>
    <row r="564" spans="4:18" ht="12.75">
      <c r="D564" s="3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1"/>
      <c r="Q564" s="1"/>
      <c r="R564" s="1"/>
    </row>
    <row r="565" spans="4:18" ht="12.75">
      <c r="D565" s="3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1"/>
      <c r="Q565" s="1"/>
      <c r="R565" s="1"/>
    </row>
    <row r="566" spans="4:18" ht="12.75">
      <c r="D566" s="3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1"/>
      <c r="Q566" s="1"/>
      <c r="R566" s="1"/>
    </row>
    <row r="567" spans="4:18" ht="12.75">
      <c r="D567" s="3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1"/>
      <c r="Q567" s="1"/>
      <c r="R567" s="1"/>
    </row>
    <row r="568" spans="4:18" ht="12.75">
      <c r="D568" s="3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1"/>
      <c r="Q568" s="1"/>
      <c r="R568" s="1"/>
    </row>
    <row r="569" spans="4:18" ht="12.75">
      <c r="D569" s="3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1"/>
      <c r="Q569" s="1"/>
      <c r="R569" s="1"/>
    </row>
    <row r="570" spans="4:18" ht="12.75">
      <c r="D570" s="3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1"/>
      <c r="Q570" s="1"/>
      <c r="R570" s="1"/>
    </row>
    <row r="571" spans="4:18" ht="12.75">
      <c r="D571" s="3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1"/>
      <c r="Q571" s="1"/>
      <c r="R571" s="1"/>
    </row>
    <row r="572" spans="4:18" ht="12.75">
      <c r="D572" s="3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1"/>
      <c r="Q572" s="1"/>
      <c r="R572" s="1"/>
    </row>
    <row r="573" spans="4:18" ht="12.75">
      <c r="D573" s="3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1"/>
      <c r="Q573" s="1"/>
      <c r="R573" s="1"/>
    </row>
    <row r="574" spans="4:18" ht="12.75">
      <c r="D574" s="3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1"/>
      <c r="Q574" s="1"/>
      <c r="R574" s="1"/>
    </row>
    <row r="575" spans="4:18" ht="12.75">
      <c r="D575" s="3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1"/>
      <c r="Q575" s="1"/>
      <c r="R575" s="1"/>
    </row>
    <row r="576" spans="4:18" ht="12.75">
      <c r="D576" s="3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1"/>
      <c r="Q576" s="1"/>
      <c r="R576" s="1"/>
    </row>
    <row r="577" spans="4:18" ht="12.75">
      <c r="D577" s="3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1"/>
      <c r="Q577" s="1"/>
      <c r="R577" s="1"/>
    </row>
    <row r="578" spans="4:18" ht="12.75">
      <c r="D578" s="3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1"/>
      <c r="Q578" s="1"/>
      <c r="R578" s="1"/>
    </row>
    <row r="579" spans="4:18" ht="12.75">
      <c r="D579" s="3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1"/>
      <c r="Q579" s="1"/>
      <c r="R579" s="1"/>
    </row>
    <row r="580" spans="4:18" ht="12.75">
      <c r="D580" s="3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1"/>
      <c r="Q580" s="1"/>
      <c r="R580" s="1"/>
    </row>
    <row r="581" spans="4:18" ht="12.75">
      <c r="D581" s="3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1"/>
      <c r="Q581" s="1"/>
      <c r="R581" s="1"/>
    </row>
    <row r="582" spans="4:18" ht="12.75">
      <c r="D582" s="3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1"/>
      <c r="Q582" s="1"/>
      <c r="R582" s="1"/>
    </row>
    <row r="583" spans="4:18" ht="12.75">
      <c r="D583" s="3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1"/>
      <c r="Q583" s="1"/>
      <c r="R583" s="1"/>
    </row>
    <row r="584" spans="4:18" ht="12.75">
      <c r="D584" s="3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1"/>
      <c r="Q584" s="1"/>
      <c r="R584" s="1"/>
    </row>
    <row r="585" spans="4:18" ht="12.75">
      <c r="D585" s="3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1"/>
      <c r="Q585" s="1"/>
      <c r="R585" s="1"/>
    </row>
    <row r="586" spans="4:18" ht="12.75">
      <c r="D586" s="3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1"/>
      <c r="Q586" s="1"/>
      <c r="R586" s="1"/>
    </row>
    <row r="587" spans="4:18" ht="12.75">
      <c r="D587" s="3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1"/>
      <c r="Q587" s="1"/>
      <c r="R587" s="1"/>
    </row>
    <row r="588" spans="4:18" ht="12.75">
      <c r="D588" s="3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1"/>
      <c r="Q588" s="1"/>
      <c r="R588" s="1"/>
    </row>
    <row r="589" spans="4:18" ht="12.75">
      <c r="D589" s="3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1"/>
      <c r="Q589" s="1"/>
      <c r="R589" s="1"/>
    </row>
    <row r="590" spans="4:18" ht="12.75">
      <c r="D590" s="3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1"/>
      <c r="Q590" s="1"/>
      <c r="R590" s="1"/>
    </row>
    <row r="591" spans="4:18" ht="12.75">
      <c r="D591" s="3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1"/>
      <c r="Q591" s="1"/>
      <c r="R591" s="1"/>
    </row>
    <row r="592" spans="4:18" ht="12.75">
      <c r="D592" s="3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1"/>
      <c r="Q592" s="1"/>
      <c r="R592" s="1"/>
    </row>
    <row r="593" spans="4:18" ht="12.75">
      <c r="D593" s="3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1"/>
      <c r="Q593" s="1"/>
      <c r="R593" s="1"/>
    </row>
    <row r="594" spans="4:18" ht="12.75">
      <c r="D594" s="3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1"/>
      <c r="Q594" s="1"/>
      <c r="R594" s="1"/>
    </row>
    <row r="595" spans="4:18" ht="12.75">
      <c r="D595" s="3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1"/>
      <c r="Q595" s="1"/>
      <c r="R595" s="1"/>
    </row>
    <row r="596" spans="4:18" ht="12.75">
      <c r="D596" s="3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1"/>
      <c r="Q596" s="1"/>
      <c r="R596" s="1"/>
    </row>
    <row r="597" spans="4:18" ht="12.75">
      <c r="D597" s="3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1"/>
      <c r="Q597" s="1"/>
      <c r="R597" s="1"/>
    </row>
    <row r="598" spans="4:18" ht="12.75">
      <c r="D598" s="3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1"/>
      <c r="Q598" s="1"/>
      <c r="R598" s="1"/>
    </row>
    <row r="599" spans="4:18" ht="12.75">
      <c r="D599" s="3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1"/>
      <c r="Q599" s="1"/>
      <c r="R599" s="1"/>
    </row>
    <row r="600" spans="4:18" ht="12.75">
      <c r="D600" s="3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1"/>
      <c r="Q600" s="1"/>
      <c r="R600" s="1"/>
    </row>
    <row r="601" spans="4:18" ht="12.75">
      <c r="D601" s="3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1"/>
      <c r="Q601" s="1"/>
      <c r="R601" s="1"/>
    </row>
    <row r="602" spans="4:18" ht="12.75">
      <c r="D602" s="3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1"/>
      <c r="Q602" s="1"/>
      <c r="R602" s="1"/>
    </row>
    <row r="603" spans="4:18" ht="12.75">
      <c r="D603" s="3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1"/>
      <c r="Q603" s="1"/>
      <c r="R603" s="1"/>
    </row>
    <row r="604" spans="4:18" ht="12.75">
      <c r="D604" s="3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1"/>
      <c r="Q604" s="1"/>
      <c r="R604" s="1"/>
    </row>
    <row r="605" spans="4:18" ht="12.75">
      <c r="D605" s="3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1"/>
      <c r="Q605" s="1"/>
      <c r="R605" s="1"/>
    </row>
    <row r="606" spans="4:18" ht="12.75">
      <c r="D606" s="3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1"/>
      <c r="Q606" s="1"/>
      <c r="R606" s="1"/>
    </row>
    <row r="607" spans="4:18" ht="12.75">
      <c r="D607" s="3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1"/>
      <c r="Q607" s="1"/>
      <c r="R607" s="1"/>
    </row>
    <row r="608" spans="4:18" ht="12.75">
      <c r="D608" s="3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1"/>
      <c r="Q608" s="1"/>
      <c r="R608" s="1"/>
    </row>
    <row r="609" spans="4:18" ht="12.75">
      <c r="D609" s="3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1"/>
      <c r="Q609" s="1"/>
      <c r="R609" s="1"/>
    </row>
    <row r="610" spans="4:18" ht="12.75">
      <c r="D610" s="3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1"/>
      <c r="Q610" s="1"/>
      <c r="R610" s="1"/>
    </row>
    <row r="611" spans="4:18" ht="12.75">
      <c r="D611" s="3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1"/>
      <c r="Q611" s="1"/>
      <c r="R611" s="1"/>
    </row>
    <row r="612" spans="4:18" ht="12.75">
      <c r="D612" s="3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1"/>
      <c r="Q612" s="1"/>
      <c r="R612" s="1"/>
    </row>
    <row r="613" spans="4:18" ht="12.75">
      <c r="D613" s="3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1"/>
      <c r="Q613" s="1"/>
      <c r="R613" s="1"/>
    </row>
    <row r="614" spans="4:18" ht="12.75">
      <c r="D614" s="3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1"/>
      <c r="Q614" s="1"/>
      <c r="R614" s="1"/>
    </row>
    <row r="615" spans="4:18" ht="12.75">
      <c r="D615" s="3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1"/>
      <c r="Q615" s="1"/>
      <c r="R615" s="1"/>
    </row>
    <row r="616" spans="4:18" ht="12.75">
      <c r="D616" s="3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1"/>
      <c r="Q616" s="1"/>
      <c r="R616" s="1"/>
    </row>
    <row r="617" spans="4:18" ht="12.75">
      <c r="D617" s="3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1"/>
      <c r="Q617" s="1"/>
      <c r="R617" s="1"/>
    </row>
    <row r="618" spans="4:18" ht="12.75">
      <c r="D618" s="3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1"/>
      <c r="Q618" s="1"/>
      <c r="R618" s="1"/>
    </row>
    <row r="619" spans="4:18" ht="12.75">
      <c r="D619" s="3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1"/>
      <c r="Q619" s="1"/>
      <c r="R619" s="1"/>
    </row>
    <row r="620" spans="4:18" ht="12.75">
      <c r="D620" s="3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1"/>
      <c r="Q620" s="1"/>
      <c r="R620" s="1"/>
    </row>
    <row r="621" spans="4:18" ht="12.75">
      <c r="D621" s="3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1"/>
      <c r="Q621" s="1"/>
      <c r="R621" s="1"/>
    </row>
    <row r="622" spans="4:18" ht="12.75">
      <c r="D622" s="3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1"/>
      <c r="Q622" s="1"/>
      <c r="R622" s="1"/>
    </row>
    <row r="623" spans="4:18" ht="12.75">
      <c r="D623" s="3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1"/>
      <c r="Q623" s="1"/>
      <c r="R623" s="1"/>
    </row>
    <row r="624" spans="4:18" ht="12.75">
      <c r="D624" s="3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1"/>
      <c r="Q624" s="1"/>
      <c r="R624" s="1"/>
    </row>
    <row r="625" spans="4:18" ht="12.75">
      <c r="D625" s="3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1"/>
      <c r="Q625" s="1"/>
      <c r="R625" s="1"/>
    </row>
    <row r="626" spans="4:18" ht="12.75">
      <c r="D626" s="3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1"/>
      <c r="Q626" s="1"/>
      <c r="R626" s="1"/>
    </row>
    <row r="627" spans="4:18" ht="12.75">
      <c r="D627" s="3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1"/>
      <c r="Q627" s="1"/>
      <c r="R627" s="1"/>
    </row>
    <row r="628" spans="4:18" ht="12.75">
      <c r="D628" s="3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1"/>
      <c r="Q628" s="1"/>
      <c r="R628" s="1"/>
    </row>
    <row r="629" spans="4:18" ht="12.75">
      <c r="D629" s="3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1"/>
      <c r="Q629" s="1"/>
      <c r="R629" s="1"/>
    </row>
    <row r="630" spans="4:18" ht="12.75">
      <c r="D630" s="3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1"/>
      <c r="Q630" s="1"/>
      <c r="R630" s="1"/>
    </row>
    <row r="631" spans="4:18" ht="12.75">
      <c r="D631" s="3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1"/>
      <c r="Q631" s="1"/>
      <c r="R631" s="1"/>
    </row>
    <row r="632" spans="4:18" ht="12.75">
      <c r="D632" s="3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1"/>
      <c r="Q632" s="1"/>
      <c r="R632" s="1"/>
    </row>
    <row r="633" spans="4:18" ht="12.75">
      <c r="D633" s="3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1"/>
      <c r="Q633" s="1"/>
      <c r="R633" s="1"/>
    </row>
    <row r="634" spans="4:18" ht="12.75">
      <c r="D634" s="3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1"/>
      <c r="Q634" s="1"/>
      <c r="R634" s="1"/>
    </row>
    <row r="635" spans="4:18" ht="12.75">
      <c r="D635" s="3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1"/>
      <c r="Q635" s="1"/>
      <c r="R635" s="1"/>
    </row>
    <row r="636" spans="4:18" ht="12.75">
      <c r="D636" s="3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1"/>
      <c r="Q636" s="1"/>
      <c r="R636" s="1"/>
    </row>
    <row r="637" spans="4:18" ht="12.75">
      <c r="D637" s="3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1"/>
      <c r="Q637" s="1"/>
      <c r="R637" s="1"/>
    </row>
    <row r="638" spans="4:18" ht="12.75">
      <c r="D638" s="3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1"/>
      <c r="Q638" s="1"/>
      <c r="R638" s="1"/>
    </row>
    <row r="639" spans="4:18" ht="12.75">
      <c r="D639" s="3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1"/>
      <c r="Q639" s="1"/>
      <c r="R639" s="1"/>
    </row>
    <row r="640" spans="4:18" ht="12.75">
      <c r="D640" s="3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1"/>
      <c r="Q640" s="1"/>
      <c r="R640" s="1"/>
    </row>
    <row r="641" spans="4:18" ht="12.75">
      <c r="D641" s="3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1"/>
      <c r="Q641" s="1"/>
      <c r="R641" s="1"/>
    </row>
    <row r="642" spans="4:18" ht="12.75">
      <c r="D642" s="3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1"/>
      <c r="Q642" s="1"/>
      <c r="R642" s="1"/>
    </row>
    <row r="643" spans="4:18" ht="12.75">
      <c r="D643" s="3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1"/>
      <c r="Q643" s="1"/>
      <c r="R643" s="1"/>
    </row>
    <row r="644" spans="4:18" ht="12.75">
      <c r="D644" s="3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1"/>
      <c r="Q644" s="1"/>
      <c r="R644" s="1"/>
    </row>
    <row r="645" spans="4:18" ht="12.75">
      <c r="D645" s="3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1"/>
      <c r="Q645" s="1"/>
      <c r="R645" s="1"/>
    </row>
    <row r="646" spans="4:18" ht="12.75">
      <c r="D646" s="3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1"/>
      <c r="Q646" s="1"/>
      <c r="R646" s="1"/>
    </row>
    <row r="647" spans="4:18" ht="12.75">
      <c r="D647" s="3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1"/>
      <c r="Q647" s="1"/>
      <c r="R647" s="1"/>
    </row>
    <row r="648" spans="4:18" ht="12.75">
      <c r="D648" s="3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1"/>
      <c r="Q648" s="1"/>
      <c r="R648" s="1"/>
    </row>
    <row r="649" spans="4:18" ht="12.75">
      <c r="D649" s="3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1"/>
      <c r="Q649" s="1"/>
      <c r="R649" s="1"/>
    </row>
    <row r="650" spans="4:18" ht="12.75">
      <c r="D650" s="3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1"/>
      <c r="Q650" s="1"/>
      <c r="R650" s="1"/>
    </row>
    <row r="651" spans="4:18" ht="12.75">
      <c r="D651" s="3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1"/>
      <c r="Q651" s="1"/>
      <c r="R651" s="1"/>
    </row>
    <row r="652" spans="4:18" ht="12.75">
      <c r="D652" s="3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1"/>
      <c r="Q652" s="1"/>
      <c r="R652" s="1"/>
    </row>
    <row r="653" spans="4:18" ht="12.75">
      <c r="D653" s="3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1"/>
      <c r="Q653" s="1"/>
      <c r="R653" s="1"/>
    </row>
    <row r="654" spans="4:18" ht="12.75">
      <c r="D654" s="3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1"/>
      <c r="Q654" s="1"/>
      <c r="R654" s="1"/>
    </row>
    <row r="655" spans="4:18" ht="12.75">
      <c r="D655" s="3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1"/>
      <c r="Q655" s="1"/>
      <c r="R655" s="1"/>
    </row>
    <row r="656" spans="4:18" ht="12.75">
      <c r="D656" s="3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1"/>
      <c r="Q656" s="1"/>
      <c r="R656" s="1"/>
    </row>
    <row r="657" spans="4:18" ht="12.75">
      <c r="D657" s="3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1"/>
      <c r="Q657" s="1"/>
      <c r="R657" s="1"/>
    </row>
    <row r="658" spans="4:18" ht="12.75">
      <c r="D658" s="3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1"/>
      <c r="Q658" s="1"/>
      <c r="R658" s="1"/>
    </row>
    <row r="659" spans="4:18" ht="12.75">
      <c r="D659" s="3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1"/>
      <c r="Q659" s="1"/>
      <c r="R659" s="1"/>
    </row>
    <row r="660" spans="4:18" ht="12.75">
      <c r="D660" s="3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1"/>
      <c r="Q660" s="1"/>
      <c r="R660" s="1"/>
    </row>
    <row r="661" spans="4:18" ht="12.75">
      <c r="D661" s="3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1"/>
      <c r="Q661" s="1"/>
      <c r="R661" s="1"/>
    </row>
    <row r="662" spans="4:18" ht="12.75">
      <c r="D662" s="3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1"/>
      <c r="Q662" s="1"/>
      <c r="R662" s="1"/>
    </row>
    <row r="663" spans="4:18" ht="12.75">
      <c r="D663" s="3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1"/>
      <c r="Q663" s="1"/>
      <c r="R663" s="1"/>
    </row>
    <row r="664" spans="4:18" ht="12.75">
      <c r="D664" s="3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1"/>
      <c r="Q664" s="1"/>
      <c r="R664" s="1"/>
    </row>
    <row r="665" spans="4:18" ht="12.75">
      <c r="D665" s="3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1"/>
      <c r="Q665" s="1"/>
      <c r="R665" s="1"/>
    </row>
    <row r="666" spans="4:18" ht="12.75">
      <c r="D666" s="3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1"/>
      <c r="Q666" s="1"/>
      <c r="R666" s="1"/>
    </row>
    <row r="667" spans="4:18" ht="12.75">
      <c r="D667" s="3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1"/>
      <c r="Q667" s="1"/>
      <c r="R667" s="1"/>
    </row>
    <row r="668" spans="4:18" ht="12.75">
      <c r="D668" s="3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1"/>
      <c r="Q668" s="1"/>
      <c r="R668" s="1"/>
    </row>
    <row r="669" spans="4:18" ht="12.75">
      <c r="D669" s="3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1"/>
      <c r="Q669" s="1"/>
      <c r="R669" s="1"/>
    </row>
    <row r="670" spans="4:18" ht="12.75">
      <c r="D670" s="3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1"/>
      <c r="Q670" s="1"/>
      <c r="R670" s="1"/>
    </row>
    <row r="671" spans="4:18" ht="12.75">
      <c r="D671" s="3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1"/>
      <c r="Q671" s="1"/>
      <c r="R671" s="1"/>
    </row>
    <row r="672" spans="4:18" ht="12.75">
      <c r="D672" s="3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1"/>
      <c r="Q672" s="1"/>
      <c r="R672" s="1"/>
    </row>
    <row r="673" spans="4:18" ht="12.75">
      <c r="D673" s="3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1"/>
      <c r="Q673" s="1"/>
      <c r="R673" s="1"/>
    </row>
    <row r="674" spans="4:18" ht="12.75">
      <c r="D674" s="3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1"/>
      <c r="Q674" s="1"/>
      <c r="R674" s="1"/>
    </row>
    <row r="675" spans="4:18" ht="12.75">
      <c r="D675" s="3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1"/>
      <c r="Q675" s="1"/>
      <c r="R675" s="1"/>
    </row>
    <row r="676" spans="4:18" ht="12.75">
      <c r="D676" s="3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1"/>
      <c r="Q676" s="1"/>
      <c r="R676" s="1"/>
    </row>
    <row r="677" spans="4:18" ht="12.75">
      <c r="D677" s="3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1"/>
      <c r="Q677" s="1"/>
      <c r="R677" s="1"/>
    </row>
    <row r="678" spans="4:18" ht="12.75">
      <c r="D678" s="3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1"/>
      <c r="Q678" s="1"/>
      <c r="R678" s="1"/>
    </row>
    <row r="679" spans="4:18" ht="12.75">
      <c r="D679" s="3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1"/>
      <c r="Q679" s="1"/>
      <c r="R679" s="1"/>
    </row>
    <row r="680" spans="4:18" ht="12.75">
      <c r="D680" s="3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1"/>
      <c r="Q680" s="1"/>
      <c r="R680" s="1"/>
    </row>
    <row r="681" spans="4:18" ht="12.75">
      <c r="D681" s="3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1"/>
      <c r="Q681" s="1"/>
      <c r="R681" s="1"/>
    </row>
    <row r="682" spans="4:18" ht="12.75">
      <c r="D682" s="3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1"/>
      <c r="Q682" s="1"/>
      <c r="R682" s="1"/>
    </row>
    <row r="683" spans="4:18" ht="12.75">
      <c r="D683" s="3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1"/>
      <c r="Q683" s="1"/>
      <c r="R683" s="1"/>
    </row>
    <row r="684" spans="4:18" ht="12.75">
      <c r="D684" s="3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1"/>
      <c r="Q684" s="1"/>
      <c r="R684" s="1"/>
    </row>
    <row r="685" spans="4:18" ht="12.75">
      <c r="D685" s="3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1"/>
      <c r="Q685" s="1"/>
      <c r="R685" s="1"/>
    </row>
    <row r="686" spans="4:18" ht="12.75">
      <c r="D686" s="3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1"/>
      <c r="Q686" s="1"/>
      <c r="R686" s="1"/>
    </row>
    <row r="687" spans="4:18" ht="12.75">
      <c r="D687" s="3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1"/>
      <c r="Q687" s="1"/>
      <c r="R687" s="1"/>
    </row>
    <row r="688" spans="4:18" ht="12.75">
      <c r="D688" s="3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1"/>
      <c r="Q688" s="1"/>
      <c r="R688" s="1"/>
    </row>
    <row r="689" spans="4:18" ht="12.75">
      <c r="D689" s="3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1"/>
      <c r="Q689" s="1"/>
      <c r="R689" s="1"/>
    </row>
    <row r="690" spans="4:18" ht="12.75">
      <c r="D690" s="3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1"/>
      <c r="Q690" s="1"/>
      <c r="R690" s="1"/>
    </row>
    <row r="691" spans="4:18" ht="12.75">
      <c r="D691" s="3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1"/>
      <c r="Q691" s="1"/>
      <c r="R691" s="1"/>
    </row>
    <row r="692" spans="4:18" ht="12.75">
      <c r="D692" s="3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1"/>
      <c r="Q692" s="1"/>
      <c r="R692" s="1"/>
    </row>
    <row r="693" spans="4:18" ht="12.75">
      <c r="D693" s="3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1"/>
      <c r="Q693" s="1"/>
      <c r="R693" s="1"/>
    </row>
    <row r="694" spans="4:18" ht="12.75">
      <c r="D694" s="3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1"/>
      <c r="Q694" s="1"/>
      <c r="R694" s="1"/>
    </row>
    <row r="695" spans="4:18" ht="12.75">
      <c r="D695" s="3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1"/>
      <c r="Q695" s="1"/>
      <c r="R695" s="1"/>
    </row>
    <row r="696" spans="4:18" ht="12.75">
      <c r="D696" s="3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1"/>
      <c r="Q696" s="1"/>
      <c r="R696" s="1"/>
    </row>
    <row r="697" spans="4:18" ht="12.75">
      <c r="D697" s="3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1"/>
      <c r="Q697" s="1"/>
      <c r="R697" s="1"/>
    </row>
    <row r="698" spans="4:18" ht="12.75">
      <c r="D698" s="3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1"/>
      <c r="Q698" s="1"/>
      <c r="R698" s="1"/>
    </row>
    <row r="699" spans="4:18" ht="12.75">
      <c r="D699" s="3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1"/>
      <c r="Q699" s="1"/>
      <c r="R699" s="1"/>
    </row>
    <row r="700" spans="4:18" ht="12.75">
      <c r="D700" s="3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1"/>
      <c r="Q700" s="1"/>
      <c r="R700" s="1"/>
    </row>
    <row r="701" spans="4:18" ht="12.75">
      <c r="D701" s="3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1"/>
      <c r="Q701" s="1"/>
      <c r="R701" s="1"/>
    </row>
    <row r="702" spans="4:18" ht="12.75">
      <c r="D702" s="3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1"/>
      <c r="Q702" s="1"/>
      <c r="R702" s="1"/>
    </row>
    <row r="703" spans="4:18" ht="12.75">
      <c r="D703" s="3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1"/>
      <c r="Q703" s="1"/>
      <c r="R703" s="1"/>
    </row>
    <row r="704" spans="4:18" ht="12.75">
      <c r="D704" s="3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1"/>
      <c r="Q704" s="1"/>
      <c r="R704" s="1"/>
    </row>
    <row r="705" spans="4:18" ht="12.75">
      <c r="D705" s="3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1"/>
      <c r="Q705" s="1"/>
      <c r="R705" s="1"/>
    </row>
    <row r="706" spans="4:18" ht="12.75">
      <c r="D706" s="3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1"/>
      <c r="Q706" s="1"/>
      <c r="R706" s="1"/>
    </row>
    <row r="707" spans="4:18" ht="12.75">
      <c r="D707" s="3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1"/>
      <c r="Q707" s="1"/>
      <c r="R707" s="1"/>
    </row>
    <row r="708" spans="4:18" ht="12.75">
      <c r="D708" s="3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1"/>
      <c r="Q708" s="1"/>
      <c r="R708" s="1"/>
    </row>
    <row r="709" spans="4:18" ht="12.75">
      <c r="D709" s="3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1"/>
      <c r="Q709" s="1"/>
      <c r="R709" s="1"/>
    </row>
    <row r="710" spans="4:18" ht="12.75">
      <c r="D710" s="3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1"/>
      <c r="Q710" s="1"/>
      <c r="R710" s="1"/>
    </row>
    <row r="711" spans="4:18" ht="12.75">
      <c r="D711" s="3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1"/>
      <c r="Q711" s="1"/>
      <c r="R711" s="1"/>
    </row>
    <row r="712" spans="4:18" ht="12.75">
      <c r="D712" s="3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1"/>
      <c r="Q712" s="1"/>
      <c r="R712" s="1"/>
    </row>
    <row r="713" spans="4:18" ht="12.75">
      <c r="D713" s="3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1"/>
      <c r="Q713" s="1"/>
      <c r="R713" s="1"/>
    </row>
    <row r="714" spans="4:18" ht="12.75">
      <c r="D714" s="3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1"/>
      <c r="Q714" s="1"/>
      <c r="R714" s="1"/>
    </row>
    <row r="715" spans="4:18" ht="12.75">
      <c r="D715" s="3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1"/>
      <c r="Q715" s="1"/>
      <c r="R715" s="1"/>
    </row>
    <row r="716" spans="4:18" ht="12.75">
      <c r="D716" s="3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1"/>
      <c r="Q716" s="1"/>
      <c r="R716" s="1"/>
    </row>
    <row r="717" spans="4:18" ht="12.75">
      <c r="D717" s="3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1"/>
      <c r="Q717" s="1"/>
      <c r="R717" s="1"/>
    </row>
    <row r="718" spans="4:18" ht="12.75">
      <c r="D718" s="3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1"/>
      <c r="Q718" s="1"/>
      <c r="R718" s="1"/>
    </row>
    <row r="719" spans="4:18" ht="12.75">
      <c r="D719" s="3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1"/>
      <c r="Q719" s="1"/>
      <c r="R719" s="1"/>
    </row>
    <row r="720" spans="4:18" ht="12.75">
      <c r="D720" s="3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1"/>
      <c r="Q720" s="1"/>
      <c r="R720" s="1"/>
    </row>
    <row r="721" spans="4:18" ht="12.75">
      <c r="D721" s="3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1"/>
      <c r="Q721" s="1"/>
      <c r="R721" s="1"/>
    </row>
    <row r="722" spans="4:18" ht="12.75">
      <c r="D722" s="3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1"/>
      <c r="Q722" s="1"/>
      <c r="R722" s="1"/>
    </row>
    <row r="723" spans="4:18" ht="12.75">
      <c r="D723" s="3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1"/>
      <c r="Q723" s="1"/>
      <c r="R723" s="1"/>
    </row>
    <row r="724" spans="4:18" ht="12.75">
      <c r="D724" s="3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1"/>
      <c r="Q724" s="1"/>
      <c r="R724" s="1"/>
    </row>
    <row r="725" spans="4:18" ht="12.75">
      <c r="D725" s="3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1"/>
      <c r="Q725" s="1"/>
      <c r="R725" s="1"/>
    </row>
    <row r="726" spans="4:18" ht="12.75">
      <c r="D726" s="3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1"/>
      <c r="Q726" s="1"/>
      <c r="R726" s="1"/>
    </row>
    <row r="727" spans="4:18" ht="12.75">
      <c r="D727" s="3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1"/>
      <c r="Q727" s="1"/>
      <c r="R727" s="1"/>
    </row>
    <row r="728" spans="4:18" ht="12.75">
      <c r="D728" s="3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1"/>
      <c r="Q728" s="1"/>
      <c r="R728" s="1"/>
    </row>
    <row r="729" spans="4:18" ht="12.75">
      <c r="D729" s="3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1"/>
      <c r="Q729" s="1"/>
      <c r="R729" s="1"/>
    </row>
    <row r="730" spans="4:18" ht="12.75">
      <c r="D730" s="3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1"/>
      <c r="Q730" s="1"/>
      <c r="R730" s="1"/>
    </row>
    <row r="731" spans="4:18" ht="12.75">
      <c r="D731" s="3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1"/>
      <c r="Q731" s="1"/>
      <c r="R731" s="1"/>
    </row>
    <row r="732" spans="4:18" ht="12.75">
      <c r="D732" s="3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1"/>
      <c r="Q732" s="1"/>
      <c r="R732" s="1"/>
    </row>
    <row r="733" spans="4:18" ht="12.75">
      <c r="D733" s="3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1"/>
      <c r="Q733" s="1"/>
      <c r="R733" s="1"/>
    </row>
    <row r="734" spans="4:18" ht="12.75">
      <c r="D734" s="3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1"/>
      <c r="Q734" s="1"/>
      <c r="R734" s="1"/>
    </row>
    <row r="735" spans="4:18" ht="12.75">
      <c r="D735" s="3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1"/>
      <c r="Q735" s="1"/>
      <c r="R735" s="1"/>
    </row>
    <row r="736" spans="4:18" ht="12.75">
      <c r="D736" s="3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1"/>
      <c r="Q736" s="1"/>
      <c r="R736" s="1"/>
    </row>
    <row r="737" spans="4:18" ht="12.75">
      <c r="D737" s="3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1"/>
      <c r="Q737" s="1"/>
      <c r="R737" s="1"/>
    </row>
    <row r="738" spans="4:18" ht="12.75">
      <c r="D738" s="3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1"/>
      <c r="Q738" s="1"/>
      <c r="R738" s="1"/>
    </row>
    <row r="739" spans="4:18" ht="12.75">
      <c r="D739" s="3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1"/>
      <c r="Q739" s="1"/>
      <c r="R739" s="1"/>
    </row>
    <row r="740" spans="4:18" ht="12.75">
      <c r="D740" s="3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1"/>
      <c r="Q740" s="1"/>
      <c r="R740" s="1"/>
    </row>
    <row r="741" spans="4:18" ht="12.75">
      <c r="D741" s="3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1"/>
      <c r="Q741" s="1"/>
      <c r="R741" s="1"/>
    </row>
    <row r="742" spans="4:18" ht="12.75">
      <c r="D742" s="3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1"/>
      <c r="Q742" s="1"/>
      <c r="R742" s="1"/>
    </row>
    <row r="743" spans="4:18" ht="12.75">
      <c r="D743" s="3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1"/>
      <c r="Q743" s="1"/>
      <c r="R743" s="1"/>
    </row>
    <row r="744" spans="4:18" ht="12.75">
      <c r="D744" s="3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1"/>
      <c r="Q744" s="1"/>
      <c r="R744" s="1"/>
    </row>
    <row r="745" spans="4:18" ht="12.75">
      <c r="D745" s="3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1"/>
      <c r="Q745" s="1"/>
      <c r="R745" s="1"/>
    </row>
    <row r="746" spans="4:18" ht="12.75">
      <c r="D746" s="3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1"/>
      <c r="Q746" s="1"/>
      <c r="R746" s="1"/>
    </row>
    <row r="747" spans="4:18" ht="12.75">
      <c r="D747" s="3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1"/>
      <c r="Q747" s="1"/>
      <c r="R747" s="1"/>
    </row>
    <row r="748" spans="4:18" ht="12.75">
      <c r="D748" s="3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1"/>
      <c r="Q748" s="1"/>
      <c r="R748" s="1"/>
    </row>
    <row r="749" spans="4:18" ht="12.75">
      <c r="D749" s="3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1"/>
      <c r="Q749" s="1"/>
      <c r="R749" s="1"/>
    </row>
    <row r="750" spans="4:18" ht="12.75">
      <c r="D750" s="3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1"/>
      <c r="Q750" s="1"/>
      <c r="R750" s="1"/>
    </row>
    <row r="751" spans="4:18" ht="12.75">
      <c r="D751" s="3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1"/>
      <c r="Q751" s="1"/>
      <c r="R751" s="1"/>
    </row>
    <row r="752" spans="4:18" ht="12.75">
      <c r="D752" s="3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1"/>
      <c r="Q752" s="1"/>
      <c r="R752" s="1"/>
    </row>
    <row r="753" spans="4:18" ht="12.75">
      <c r="D753" s="3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1"/>
      <c r="Q753" s="1"/>
      <c r="R753" s="1"/>
    </row>
    <row r="754" spans="4:18" ht="12.75">
      <c r="D754" s="3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1"/>
      <c r="Q754" s="1"/>
      <c r="R754" s="1"/>
    </row>
    <row r="755" spans="4:18" ht="12.75">
      <c r="D755" s="3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1"/>
      <c r="Q755" s="1"/>
      <c r="R755" s="1"/>
    </row>
    <row r="756" spans="4:18" ht="12.75">
      <c r="D756" s="3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1"/>
      <c r="Q756" s="1"/>
      <c r="R756" s="1"/>
    </row>
    <row r="757" spans="4:18" ht="12.75">
      <c r="D757" s="3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1"/>
      <c r="Q757" s="1"/>
      <c r="R757" s="1"/>
    </row>
    <row r="758" spans="4:18" ht="12.75">
      <c r="D758" s="3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1"/>
      <c r="Q758" s="1"/>
      <c r="R758" s="1"/>
    </row>
    <row r="759" spans="4:18" ht="12.75">
      <c r="D759" s="3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1"/>
      <c r="Q759" s="1"/>
      <c r="R759" s="1"/>
    </row>
    <row r="760" spans="4:18" ht="12.75">
      <c r="D760" s="3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1"/>
      <c r="Q760" s="1"/>
      <c r="R760" s="1"/>
    </row>
    <row r="761" spans="4:18" ht="12.75">
      <c r="D761" s="3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1"/>
      <c r="Q761" s="1"/>
      <c r="R761" s="1"/>
    </row>
    <row r="762" spans="4:18" ht="12.75">
      <c r="D762" s="3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1"/>
      <c r="Q762" s="1"/>
      <c r="R762" s="1"/>
    </row>
    <row r="763" spans="4:18" ht="12.75">
      <c r="D763" s="3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1"/>
      <c r="Q763" s="1"/>
      <c r="R763" s="1"/>
    </row>
    <row r="764" spans="4:18" ht="12.75">
      <c r="D764" s="3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1"/>
      <c r="Q764" s="1"/>
      <c r="R764" s="1"/>
    </row>
    <row r="765" spans="4:18" ht="12.75">
      <c r="D765" s="3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1"/>
      <c r="Q765" s="1"/>
      <c r="R765" s="1"/>
    </row>
    <row r="766" spans="4:18" ht="12.75">
      <c r="D766" s="3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1"/>
      <c r="Q766" s="1"/>
      <c r="R766" s="1"/>
    </row>
    <row r="767" spans="4:18" ht="12.75">
      <c r="D767" s="3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1"/>
      <c r="Q767" s="1"/>
      <c r="R767" s="1"/>
    </row>
    <row r="768" spans="4:18" ht="12.75">
      <c r="D768" s="3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1"/>
      <c r="Q768" s="1"/>
      <c r="R768" s="1"/>
    </row>
    <row r="769" spans="4:18" ht="12.75">
      <c r="D769" s="3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1"/>
      <c r="Q769" s="1"/>
      <c r="R769" s="1"/>
    </row>
    <row r="770" spans="4:18" ht="12.75">
      <c r="D770" s="3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1"/>
      <c r="Q770" s="1"/>
      <c r="R770" s="1"/>
    </row>
    <row r="771" spans="4:18" ht="12.75">
      <c r="D771" s="3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1"/>
      <c r="Q771" s="1"/>
      <c r="R771" s="1"/>
    </row>
    <row r="772" spans="4:18" ht="12.75">
      <c r="D772" s="3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1"/>
      <c r="Q772" s="1"/>
      <c r="R772" s="1"/>
    </row>
    <row r="773" spans="4:18" ht="12.75">
      <c r="D773" s="3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1"/>
      <c r="Q773" s="1"/>
      <c r="R773" s="1"/>
    </row>
    <row r="774" spans="4:18" ht="12.75">
      <c r="D774" s="3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1"/>
      <c r="Q774" s="1"/>
      <c r="R774" s="1"/>
    </row>
    <row r="775" spans="4:18" ht="12.75">
      <c r="D775" s="3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1"/>
      <c r="Q775" s="1"/>
      <c r="R775" s="1"/>
    </row>
    <row r="776" spans="4:18" ht="12.75">
      <c r="D776" s="3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1"/>
      <c r="Q776" s="1"/>
      <c r="R776" s="1"/>
    </row>
    <row r="777" spans="4:18" ht="12.75">
      <c r="D777" s="3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1"/>
      <c r="Q777" s="1"/>
      <c r="R777" s="1"/>
    </row>
    <row r="778" spans="4:18" ht="12.75">
      <c r="D778" s="3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1"/>
      <c r="Q778" s="1"/>
      <c r="R778" s="1"/>
    </row>
    <row r="779" spans="4:18" ht="12.75">
      <c r="D779" s="3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1"/>
      <c r="Q779" s="1"/>
      <c r="R779" s="1"/>
    </row>
    <row r="780" spans="4:18" ht="12.75">
      <c r="D780" s="3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1"/>
      <c r="Q780" s="1"/>
      <c r="R780" s="1"/>
    </row>
    <row r="781" spans="4:18" ht="12.75">
      <c r="D781" s="3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1"/>
      <c r="Q781" s="1"/>
      <c r="R781" s="1"/>
    </row>
    <row r="782" spans="4:18" ht="12.75">
      <c r="D782" s="3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1"/>
      <c r="Q782" s="1"/>
      <c r="R782" s="1"/>
    </row>
    <row r="783" spans="4:18" ht="12.75">
      <c r="D783" s="3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1"/>
      <c r="Q783" s="1"/>
      <c r="R783" s="1"/>
    </row>
    <row r="784" spans="4:18" ht="12.75">
      <c r="D784" s="3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1"/>
      <c r="Q784" s="1"/>
      <c r="R784" s="1"/>
    </row>
    <row r="785" spans="4:18" ht="12.75">
      <c r="D785" s="3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1"/>
      <c r="Q785" s="1"/>
      <c r="R785" s="1"/>
    </row>
    <row r="786" spans="4:18" ht="12.75">
      <c r="D786" s="3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1"/>
      <c r="Q786" s="1"/>
      <c r="R786" s="1"/>
    </row>
    <row r="787" spans="4:18" ht="12.75">
      <c r="D787" s="3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1"/>
      <c r="Q787" s="1"/>
      <c r="R787" s="1"/>
    </row>
    <row r="788" spans="4:18" ht="12.75">
      <c r="D788" s="3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1"/>
      <c r="Q788" s="1"/>
      <c r="R788" s="1"/>
    </row>
    <row r="789" spans="4:18" ht="12.75">
      <c r="D789" s="3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1"/>
      <c r="Q789" s="1"/>
      <c r="R789" s="1"/>
    </row>
    <row r="790" spans="4:18" ht="12.75">
      <c r="D790" s="3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1"/>
      <c r="Q790" s="1"/>
      <c r="R790" s="1"/>
    </row>
    <row r="791" spans="4:18" ht="12.75">
      <c r="D791" s="3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1"/>
      <c r="Q791" s="1"/>
      <c r="R791" s="1"/>
    </row>
    <row r="792" spans="4:18" ht="12.75">
      <c r="D792" s="3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1"/>
      <c r="Q792" s="1"/>
      <c r="R792" s="1"/>
    </row>
    <row r="793" spans="4:18" ht="12.75">
      <c r="D793" s="3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1"/>
      <c r="Q793" s="1"/>
      <c r="R793" s="1"/>
    </row>
    <row r="794" spans="4:18" ht="12.75">
      <c r="D794" s="3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1"/>
      <c r="Q794" s="1"/>
      <c r="R794" s="1"/>
    </row>
    <row r="795" spans="4:18" ht="12.75">
      <c r="D795" s="3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1"/>
      <c r="Q795" s="1"/>
      <c r="R795" s="1"/>
    </row>
    <row r="796" spans="4:18" ht="12.75">
      <c r="D796" s="3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1"/>
      <c r="Q796" s="1"/>
      <c r="R796" s="1"/>
    </row>
    <row r="797" spans="4:18" ht="12.75">
      <c r="D797" s="3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1"/>
      <c r="Q797" s="1"/>
      <c r="R797" s="1"/>
    </row>
    <row r="798" spans="4:18" ht="12.75">
      <c r="D798" s="3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1"/>
      <c r="Q798" s="1"/>
      <c r="R798" s="1"/>
    </row>
    <row r="799" spans="4:18" ht="12.75">
      <c r="D799" s="3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1"/>
      <c r="Q799" s="1"/>
      <c r="R799" s="1"/>
    </row>
    <row r="800" spans="4:18" ht="12.75">
      <c r="D800" s="3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1"/>
      <c r="Q800" s="1"/>
      <c r="R800" s="1"/>
    </row>
    <row r="801" spans="4:18" ht="12.75">
      <c r="D801" s="3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1"/>
      <c r="Q801" s="1"/>
      <c r="R801" s="1"/>
    </row>
    <row r="802" spans="4:18" ht="12.75">
      <c r="D802" s="3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1"/>
      <c r="Q802" s="1"/>
      <c r="R802" s="1"/>
    </row>
    <row r="803" spans="4:18" ht="12.75">
      <c r="D803" s="3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1"/>
      <c r="Q803" s="1"/>
      <c r="R803" s="1"/>
    </row>
    <row r="804" spans="4:18" ht="12.75">
      <c r="D804" s="3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1"/>
      <c r="Q804" s="1"/>
      <c r="R804" s="1"/>
    </row>
    <row r="805" spans="4:18" ht="12.75">
      <c r="D805" s="3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1"/>
      <c r="Q805" s="1"/>
      <c r="R805" s="1"/>
    </row>
    <row r="806" spans="4:18" ht="12.75">
      <c r="D806" s="3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1"/>
      <c r="Q806" s="1"/>
      <c r="R806" s="1"/>
    </row>
    <row r="807" spans="4:18" ht="12.75">
      <c r="D807" s="3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1"/>
      <c r="Q807" s="1"/>
      <c r="R807" s="1"/>
    </row>
    <row r="808" spans="4:18" ht="12.75">
      <c r="D808" s="3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1"/>
      <c r="Q808" s="1"/>
      <c r="R808" s="1"/>
    </row>
    <row r="809" spans="4:18" ht="12.75">
      <c r="D809" s="3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1"/>
      <c r="Q809" s="1"/>
      <c r="R809" s="1"/>
    </row>
    <row r="810" spans="4:18" ht="12.75">
      <c r="D810" s="3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1"/>
      <c r="Q810" s="1"/>
      <c r="R810" s="1"/>
    </row>
    <row r="811" spans="4:18" ht="12.75">
      <c r="D811" s="3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1"/>
      <c r="Q811" s="1"/>
      <c r="R811" s="1"/>
    </row>
    <row r="812" spans="4:18" ht="12.75">
      <c r="D812" s="3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1"/>
      <c r="Q812" s="1"/>
      <c r="R812" s="1"/>
    </row>
    <row r="813" spans="4:18" ht="12.75">
      <c r="D813" s="3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1"/>
      <c r="Q813" s="1"/>
      <c r="R813" s="1"/>
    </row>
    <row r="814" spans="4:18" ht="12.75">
      <c r="D814" s="3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1"/>
      <c r="Q814" s="1"/>
      <c r="R814" s="1"/>
    </row>
    <row r="815" spans="4:18" ht="12.75">
      <c r="D815" s="3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1"/>
      <c r="Q815" s="1"/>
      <c r="R815" s="1"/>
    </row>
    <row r="816" spans="4:18" ht="12.75">
      <c r="D816" s="3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1"/>
      <c r="Q816" s="1"/>
      <c r="R816" s="1"/>
    </row>
    <row r="817" spans="4:18" ht="12.75">
      <c r="D817" s="3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1"/>
      <c r="Q817" s="1"/>
      <c r="R817" s="1"/>
    </row>
    <row r="818" spans="4:18" ht="12.75">
      <c r="D818" s="3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1"/>
      <c r="Q818" s="1"/>
      <c r="R818" s="1"/>
    </row>
    <row r="819" spans="4:18" ht="12.75">
      <c r="D819" s="3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1"/>
      <c r="Q819" s="1"/>
      <c r="R819" s="1"/>
    </row>
    <row r="820" spans="4:18" ht="12.75">
      <c r="D820" s="3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1"/>
      <c r="Q820" s="1"/>
      <c r="R820" s="1"/>
    </row>
    <row r="821" spans="4:18" ht="12.75">
      <c r="D821" s="3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1"/>
      <c r="Q821" s="1"/>
      <c r="R821" s="1"/>
    </row>
    <row r="822" spans="4:18" ht="12.75">
      <c r="D822" s="3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1"/>
      <c r="Q822" s="1"/>
      <c r="R822" s="1"/>
    </row>
    <row r="823" spans="4:18" ht="12.75">
      <c r="D823" s="3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1"/>
      <c r="Q823" s="1"/>
      <c r="R823" s="1"/>
    </row>
    <row r="824" spans="4:18" ht="12.75">
      <c r="D824" s="3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1"/>
      <c r="Q824" s="1"/>
      <c r="R824" s="1"/>
    </row>
    <row r="825" spans="4:18" ht="12.75">
      <c r="D825" s="3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1"/>
      <c r="Q825" s="1"/>
      <c r="R825" s="1"/>
    </row>
    <row r="826" spans="4:18" ht="12.75">
      <c r="D826" s="3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1"/>
      <c r="Q826" s="1"/>
      <c r="R826" s="1"/>
    </row>
    <row r="827" spans="4:18" ht="12.75">
      <c r="D827" s="3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1"/>
      <c r="Q827" s="1"/>
      <c r="R827" s="1"/>
    </row>
    <row r="828" spans="4:18" ht="12.75">
      <c r="D828" s="3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1"/>
      <c r="Q828" s="1"/>
      <c r="R828" s="1"/>
    </row>
    <row r="829" spans="4:18" ht="12.75">
      <c r="D829" s="3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1"/>
      <c r="Q829" s="1"/>
      <c r="R829" s="1"/>
    </row>
    <row r="830" spans="4:18" ht="12.75">
      <c r="D830" s="3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1"/>
      <c r="Q830" s="1"/>
      <c r="R830" s="1"/>
    </row>
    <row r="831" spans="4:18" ht="12.75">
      <c r="D831" s="3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1"/>
      <c r="Q831" s="1"/>
      <c r="R831" s="1"/>
    </row>
    <row r="832" spans="4:18" ht="12.75">
      <c r="D832" s="3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1"/>
      <c r="Q832" s="1"/>
      <c r="R832" s="1"/>
    </row>
    <row r="833" spans="4:18" ht="12.75">
      <c r="D833" s="3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1"/>
      <c r="Q833" s="1"/>
      <c r="R833" s="1"/>
    </row>
    <row r="834" spans="4:18" ht="12.75">
      <c r="D834" s="3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1"/>
      <c r="Q834" s="1"/>
      <c r="R834" s="1"/>
    </row>
    <row r="835" spans="4:18" ht="12.75">
      <c r="D835" s="3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1"/>
      <c r="Q835" s="1"/>
      <c r="R835" s="1"/>
    </row>
    <row r="836" spans="4:18" ht="12.75">
      <c r="D836" s="3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1"/>
      <c r="Q836" s="1"/>
      <c r="R836" s="1"/>
    </row>
    <row r="837" spans="4:18" ht="12.75">
      <c r="D837" s="3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1"/>
      <c r="Q837" s="1"/>
      <c r="R837" s="1"/>
    </row>
    <row r="838" spans="4:18" ht="12.75">
      <c r="D838" s="3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1"/>
      <c r="Q838" s="1"/>
      <c r="R838" s="1"/>
    </row>
    <row r="839" spans="4:18" ht="12.75">
      <c r="D839" s="3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1"/>
      <c r="Q839" s="1"/>
      <c r="R839" s="1"/>
    </row>
    <row r="840" spans="4:18" ht="12.75">
      <c r="D840" s="3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1"/>
      <c r="Q840" s="1"/>
      <c r="R840" s="1"/>
    </row>
    <row r="841" spans="4:18" ht="12.75">
      <c r="D841" s="3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1"/>
      <c r="Q841" s="1"/>
      <c r="R841" s="1"/>
    </row>
    <row r="842" spans="4:18" ht="12.75">
      <c r="D842" s="3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1"/>
      <c r="Q842" s="1"/>
      <c r="R842" s="1"/>
    </row>
    <row r="843" spans="4:18" ht="12.75">
      <c r="D843" s="3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1"/>
      <c r="Q843" s="1"/>
      <c r="R843" s="1"/>
    </row>
    <row r="844" spans="4:18" ht="12.75">
      <c r="D844" s="3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1"/>
      <c r="Q844" s="1"/>
      <c r="R844" s="1"/>
    </row>
    <row r="845" spans="4:18" ht="12.75">
      <c r="D845" s="3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1"/>
      <c r="Q845" s="1"/>
      <c r="R845" s="1"/>
    </row>
    <row r="846" spans="4:18" ht="12.75">
      <c r="D846" s="3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1"/>
      <c r="Q846" s="1"/>
      <c r="R846" s="1"/>
    </row>
    <row r="847" spans="4:18" ht="12.75">
      <c r="D847" s="3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1"/>
      <c r="Q847" s="1"/>
      <c r="R847" s="1"/>
    </row>
    <row r="848" spans="4:18" ht="12.75">
      <c r="D848" s="3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1"/>
      <c r="Q848" s="1"/>
      <c r="R848" s="1"/>
    </row>
    <row r="849" spans="4:18" ht="12.75">
      <c r="D849" s="3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1"/>
      <c r="Q849" s="1"/>
      <c r="R849" s="1"/>
    </row>
    <row r="850" spans="4:18" ht="12.75">
      <c r="D850" s="3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1"/>
      <c r="Q850" s="1"/>
      <c r="R850" s="1"/>
    </row>
    <row r="851" spans="4:18" ht="12.75">
      <c r="D851" s="3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1"/>
      <c r="Q851" s="1"/>
      <c r="R851" s="1"/>
    </row>
    <row r="852" spans="4:18" ht="12.75">
      <c r="D852" s="3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1"/>
      <c r="Q852" s="1"/>
      <c r="R852" s="1"/>
    </row>
    <row r="853" spans="4:18" ht="12.75">
      <c r="D853" s="3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1"/>
      <c r="Q853" s="1"/>
      <c r="R853" s="1"/>
    </row>
    <row r="854" spans="4:18" ht="12.75">
      <c r="D854" s="3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1"/>
      <c r="Q854" s="1"/>
      <c r="R854" s="1"/>
    </row>
    <row r="855" spans="4:18" ht="12.75">
      <c r="D855" s="3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1"/>
      <c r="Q855" s="1"/>
      <c r="R855" s="1"/>
    </row>
    <row r="856" spans="4:18" ht="12.75">
      <c r="D856" s="3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1"/>
      <c r="Q856" s="1"/>
      <c r="R856" s="1"/>
    </row>
    <row r="857" spans="4:18" ht="12.75">
      <c r="D857" s="3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1"/>
      <c r="Q857" s="1"/>
      <c r="R857" s="1"/>
    </row>
    <row r="858" spans="4:18" ht="12.75">
      <c r="D858" s="3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1"/>
      <c r="Q858" s="1"/>
      <c r="R858" s="1"/>
    </row>
    <row r="859" spans="4:18" ht="12.75">
      <c r="D859" s="3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1"/>
      <c r="Q859" s="1"/>
      <c r="R859" s="1"/>
    </row>
    <row r="860" spans="4:18" ht="12.75">
      <c r="D860" s="3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1"/>
      <c r="Q860" s="1"/>
      <c r="R860" s="1"/>
    </row>
    <row r="861" spans="4:18" ht="12.75">
      <c r="D861" s="3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1"/>
      <c r="Q861" s="1"/>
      <c r="R861" s="1"/>
    </row>
    <row r="862" spans="4:18" ht="12.75">
      <c r="D862" s="3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1"/>
      <c r="Q862" s="1"/>
      <c r="R862" s="1"/>
    </row>
    <row r="863" spans="4:18" ht="12.75">
      <c r="D863" s="3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1"/>
      <c r="Q863" s="1"/>
      <c r="R863" s="1"/>
    </row>
    <row r="864" spans="4:18" ht="12.75">
      <c r="D864" s="3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1"/>
      <c r="Q864" s="1"/>
      <c r="R864" s="1"/>
    </row>
    <row r="865" spans="4:18" ht="12.75">
      <c r="D865" s="3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1"/>
      <c r="Q865" s="1"/>
      <c r="R865" s="1"/>
    </row>
    <row r="866" spans="4:18" ht="12.75">
      <c r="D866" s="3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1"/>
      <c r="Q866" s="1"/>
      <c r="R866" s="1"/>
    </row>
    <row r="867" spans="4:18" ht="12.75">
      <c r="D867" s="3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1"/>
      <c r="Q867" s="1"/>
      <c r="R867" s="1"/>
    </row>
    <row r="868" spans="4:18" ht="12.75">
      <c r="D868" s="3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1"/>
      <c r="Q868" s="1"/>
      <c r="R868" s="1"/>
    </row>
    <row r="869" spans="4:18" ht="12.75">
      <c r="D869" s="3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1"/>
      <c r="Q869" s="1"/>
      <c r="R869" s="1"/>
    </row>
    <row r="870" spans="4:18" ht="12.75">
      <c r="D870" s="3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1"/>
      <c r="Q870" s="1"/>
      <c r="R870" s="1"/>
    </row>
    <row r="871" spans="4:18" ht="12.75">
      <c r="D871" s="3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1"/>
      <c r="Q871" s="1"/>
      <c r="R871" s="1"/>
    </row>
    <row r="872" spans="4:18" ht="12.75">
      <c r="D872" s="3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1"/>
      <c r="Q872" s="1"/>
      <c r="R872" s="1"/>
    </row>
    <row r="873" spans="4:18" ht="12.75">
      <c r="D873" s="3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1"/>
      <c r="Q873" s="1"/>
      <c r="R873" s="1"/>
    </row>
    <row r="874" spans="4:18" ht="12.75">
      <c r="D874" s="3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1"/>
      <c r="Q874" s="1"/>
      <c r="R874" s="1"/>
    </row>
    <row r="875" spans="4:18" ht="12.75">
      <c r="D875" s="3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1"/>
      <c r="Q875" s="1"/>
      <c r="R875" s="1"/>
    </row>
    <row r="876" spans="4:18" ht="12.75">
      <c r="D876" s="3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1"/>
      <c r="Q876" s="1"/>
      <c r="R876" s="1"/>
    </row>
    <row r="877" spans="4:18" ht="12.75">
      <c r="D877" s="3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1"/>
      <c r="Q877" s="1"/>
      <c r="R877" s="1"/>
    </row>
    <row r="878" spans="4:18" ht="12.75">
      <c r="D878" s="3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1"/>
      <c r="Q878" s="1"/>
      <c r="R878" s="1"/>
    </row>
    <row r="879" spans="4:18" ht="12.75">
      <c r="D879" s="3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1"/>
      <c r="Q879" s="1"/>
      <c r="R879" s="1"/>
    </row>
    <row r="880" spans="4:18" ht="12.75">
      <c r="D880" s="3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1"/>
      <c r="Q880" s="1"/>
      <c r="R880" s="1"/>
    </row>
    <row r="881" spans="4:18" ht="12.75">
      <c r="D881" s="3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1"/>
      <c r="Q881" s="1"/>
      <c r="R881" s="1"/>
    </row>
    <row r="882" spans="4:18" ht="12.75">
      <c r="D882" s="3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1"/>
      <c r="Q882" s="1"/>
      <c r="R882" s="1"/>
    </row>
    <row r="883" spans="4:18" ht="12.75">
      <c r="D883" s="3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1"/>
      <c r="Q883" s="1"/>
      <c r="R883" s="1"/>
    </row>
    <row r="884" spans="4:18" ht="12.75">
      <c r="D884" s="3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1"/>
      <c r="Q884" s="1"/>
      <c r="R884" s="1"/>
    </row>
    <row r="885" spans="4:18" ht="12.75">
      <c r="D885" s="3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1"/>
      <c r="Q885" s="1"/>
      <c r="R885" s="1"/>
    </row>
    <row r="886" spans="4:18" ht="12.75">
      <c r="D886" s="3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1"/>
      <c r="Q886" s="1"/>
      <c r="R886" s="1"/>
    </row>
    <row r="887" spans="4:18" ht="12.75">
      <c r="D887" s="3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1"/>
      <c r="Q887" s="1"/>
      <c r="R887" s="1"/>
    </row>
    <row r="888" spans="4:18" ht="12.75">
      <c r="D888" s="3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1"/>
      <c r="Q888" s="1"/>
      <c r="R888" s="1"/>
    </row>
    <row r="889" spans="4:18" ht="12.75">
      <c r="D889" s="3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1"/>
      <c r="Q889" s="1"/>
      <c r="R889" s="1"/>
    </row>
    <row r="890" spans="4:18" ht="12.75">
      <c r="D890" s="3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1"/>
      <c r="Q890" s="1"/>
      <c r="R890" s="1"/>
    </row>
    <row r="891" spans="4:18" ht="12.75">
      <c r="D891" s="3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1"/>
      <c r="Q891" s="1"/>
      <c r="R891" s="1"/>
    </row>
    <row r="892" spans="4:18" ht="12.75">
      <c r="D892" s="3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1"/>
      <c r="Q892" s="1"/>
      <c r="R892" s="1"/>
    </row>
    <row r="893" spans="4:18" ht="12.75">
      <c r="D893" s="3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1"/>
      <c r="Q893" s="1"/>
      <c r="R893" s="1"/>
    </row>
    <row r="894" spans="4:18" ht="12.75">
      <c r="D894" s="3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1"/>
      <c r="Q894" s="1"/>
      <c r="R894" s="1"/>
    </row>
    <row r="895" spans="4:18" ht="12.75">
      <c r="D895" s="3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1"/>
      <c r="Q895" s="1"/>
      <c r="R895" s="1"/>
    </row>
    <row r="896" spans="4:18" ht="12.75">
      <c r="D896" s="3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1"/>
      <c r="Q896" s="1"/>
      <c r="R896" s="1"/>
    </row>
    <row r="897" spans="4:18" ht="12.75">
      <c r="D897" s="3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1"/>
      <c r="Q897" s="1"/>
      <c r="R897" s="1"/>
    </row>
    <row r="898" spans="4:18" ht="12.75">
      <c r="D898" s="3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1"/>
      <c r="Q898" s="1"/>
      <c r="R898" s="1"/>
    </row>
    <row r="899" spans="4:18" ht="12.75">
      <c r="D899" s="3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1"/>
      <c r="Q899" s="1"/>
      <c r="R899" s="1"/>
    </row>
    <row r="900" spans="4:18" ht="12.75">
      <c r="D900" s="3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1"/>
      <c r="Q900" s="1"/>
      <c r="R900" s="1"/>
    </row>
    <row r="901" spans="4:18" ht="12.75">
      <c r="D901" s="3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1"/>
      <c r="Q901" s="1"/>
      <c r="R901" s="1"/>
    </row>
    <row r="902" spans="4:18" ht="12.75">
      <c r="D902" s="3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1"/>
      <c r="Q902" s="1"/>
      <c r="R902" s="1"/>
    </row>
    <row r="903" spans="4:18" ht="12.75">
      <c r="D903" s="3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1"/>
      <c r="Q903" s="1"/>
      <c r="R903" s="1"/>
    </row>
    <row r="904" spans="4:18" ht="12.75">
      <c r="D904" s="3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1"/>
      <c r="Q904" s="1"/>
      <c r="R904" s="1"/>
    </row>
    <row r="905" spans="4:18" ht="12.75">
      <c r="D905" s="3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1"/>
      <c r="Q905" s="1"/>
      <c r="R905" s="1"/>
    </row>
    <row r="906" spans="4:18" ht="12.75">
      <c r="D906" s="3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1"/>
      <c r="Q906" s="1"/>
      <c r="R906" s="1"/>
    </row>
    <row r="907" spans="4:18" ht="12.75">
      <c r="D907" s="3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1"/>
      <c r="Q907" s="1"/>
      <c r="R907" s="1"/>
    </row>
    <row r="908" spans="4:18" ht="12.75">
      <c r="D908" s="3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1"/>
      <c r="Q908" s="1"/>
      <c r="R908" s="1"/>
    </row>
    <row r="909" spans="4:18" ht="12.75">
      <c r="D909" s="3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1"/>
      <c r="Q909" s="1"/>
      <c r="R909" s="1"/>
    </row>
    <row r="910" spans="4:18" ht="12.75">
      <c r="D910" s="3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1"/>
      <c r="Q910" s="1"/>
      <c r="R910" s="1"/>
    </row>
    <row r="911" spans="4:18" ht="12.75">
      <c r="D911" s="3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1"/>
      <c r="Q911" s="1"/>
      <c r="R911" s="1"/>
    </row>
    <row r="912" spans="4:18" ht="12.75">
      <c r="D912" s="3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1"/>
      <c r="Q912" s="1"/>
      <c r="R912" s="1"/>
    </row>
    <row r="913" spans="4:18" ht="12.75">
      <c r="D913" s="3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1"/>
      <c r="Q913" s="1"/>
      <c r="R913" s="1"/>
    </row>
    <row r="914" spans="4:18" ht="12.75">
      <c r="D914" s="3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1"/>
      <c r="Q914" s="1"/>
      <c r="R914" s="1"/>
    </row>
    <row r="915" spans="4:18" ht="12.75">
      <c r="D915" s="3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1"/>
      <c r="Q915" s="1"/>
      <c r="R915" s="1"/>
    </row>
    <row r="916" spans="4:18" ht="12.75">
      <c r="D916" s="3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1"/>
      <c r="Q916" s="1"/>
      <c r="R916" s="1"/>
    </row>
    <row r="917" spans="4:18" ht="12.75">
      <c r="D917" s="3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1"/>
      <c r="Q917" s="1"/>
      <c r="R917" s="1"/>
    </row>
    <row r="918" spans="4:18" ht="12.75">
      <c r="D918" s="3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1"/>
      <c r="Q918" s="1"/>
      <c r="R918" s="1"/>
    </row>
    <row r="919" spans="4:18" ht="12.75">
      <c r="D919" s="3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1"/>
      <c r="Q919" s="1"/>
      <c r="R919" s="1"/>
    </row>
    <row r="920" spans="4:18" ht="12.75">
      <c r="D920" s="3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1"/>
      <c r="Q920" s="1"/>
      <c r="R920" s="1"/>
    </row>
    <row r="921" spans="4:18" ht="12.75">
      <c r="D921" s="3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1"/>
      <c r="Q921" s="1"/>
      <c r="R921" s="1"/>
    </row>
    <row r="922" spans="4:18" ht="12.75">
      <c r="D922" s="3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1"/>
      <c r="Q922" s="1"/>
      <c r="R922" s="1"/>
    </row>
    <row r="923" spans="4:18" ht="12.75">
      <c r="D923" s="3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1"/>
      <c r="Q923" s="1"/>
      <c r="R923" s="1"/>
    </row>
    <row r="924" spans="4:18" ht="12.75">
      <c r="D924" s="3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1"/>
      <c r="Q924" s="1"/>
      <c r="R924" s="1"/>
    </row>
    <row r="925" spans="4:18" ht="12.75">
      <c r="D925" s="3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1"/>
      <c r="Q925" s="1"/>
      <c r="R925" s="1"/>
    </row>
    <row r="926" spans="4:18" ht="12.75">
      <c r="D926" s="3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1"/>
      <c r="Q926" s="1"/>
      <c r="R926" s="1"/>
    </row>
    <row r="927" spans="4:18" ht="12.75">
      <c r="D927" s="3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1"/>
      <c r="Q927" s="1"/>
      <c r="R927" s="1"/>
    </row>
    <row r="928" spans="4:18" ht="12.75">
      <c r="D928" s="3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1"/>
      <c r="Q928" s="1"/>
      <c r="R928" s="1"/>
    </row>
    <row r="929" spans="4:18" ht="12.75">
      <c r="D929" s="3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1"/>
      <c r="Q929" s="1"/>
      <c r="R929" s="1"/>
    </row>
    <row r="930" spans="4:18" ht="12.75">
      <c r="D930" s="3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1"/>
      <c r="Q930" s="1"/>
      <c r="R930" s="1"/>
    </row>
    <row r="931" spans="4:18" ht="12.75">
      <c r="D931" s="3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1"/>
      <c r="Q931" s="1"/>
      <c r="R931" s="1"/>
    </row>
    <row r="932" spans="4:18" ht="12.75">
      <c r="D932" s="3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1"/>
      <c r="Q932" s="1"/>
      <c r="R932" s="1"/>
    </row>
    <row r="933" spans="4:18" ht="12.75">
      <c r="D933" s="3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1"/>
      <c r="Q933" s="1"/>
      <c r="R933" s="1"/>
    </row>
    <row r="934" spans="4:18" ht="12.75">
      <c r="D934" s="3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1"/>
      <c r="Q934" s="1"/>
      <c r="R934" s="1"/>
    </row>
    <row r="935" spans="4:18" ht="12.75">
      <c r="D935" s="3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1"/>
      <c r="Q935" s="1"/>
      <c r="R935" s="1"/>
    </row>
    <row r="936" spans="4:18" ht="12.75">
      <c r="D936" s="3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1"/>
      <c r="Q936" s="1"/>
      <c r="R936" s="1"/>
    </row>
    <row r="937" spans="4:18" ht="12.75">
      <c r="D937" s="3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1"/>
      <c r="Q937" s="1"/>
      <c r="R937" s="1"/>
    </row>
    <row r="938" spans="4:18" ht="12.75">
      <c r="D938" s="3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1"/>
      <c r="Q938" s="1"/>
      <c r="R938" s="1"/>
    </row>
    <row r="939" spans="4:18" ht="12.75">
      <c r="D939" s="3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1"/>
      <c r="Q939" s="1"/>
      <c r="R939" s="1"/>
    </row>
    <row r="940" spans="4:18" ht="12.75">
      <c r="D940" s="3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1"/>
      <c r="Q940" s="1"/>
      <c r="R940" s="1"/>
    </row>
    <row r="941" spans="4:18" ht="12.75">
      <c r="D941" s="3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1"/>
      <c r="Q941" s="1"/>
      <c r="R941" s="1"/>
    </row>
    <row r="942" spans="4:18" ht="12.75">
      <c r="D942" s="3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1"/>
      <c r="Q942" s="1"/>
      <c r="R942" s="1"/>
    </row>
    <row r="943" spans="4:18" ht="12.75">
      <c r="D943" s="3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1"/>
      <c r="Q943" s="1"/>
      <c r="R943" s="1"/>
    </row>
    <row r="944" spans="4:18" ht="12.75">
      <c r="D944" s="3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1"/>
      <c r="Q944" s="1"/>
      <c r="R944" s="1"/>
    </row>
    <row r="945" spans="4:18" ht="12.75">
      <c r="D945" s="3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1"/>
      <c r="Q945" s="1"/>
      <c r="R945" s="1"/>
    </row>
    <row r="946" spans="4:18" ht="12.75">
      <c r="D946" s="3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1"/>
      <c r="Q946" s="1"/>
      <c r="R946" s="1"/>
    </row>
    <row r="947" spans="4:18" ht="12.75">
      <c r="D947" s="3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1"/>
      <c r="Q947" s="1"/>
      <c r="R947" s="1"/>
    </row>
    <row r="948" spans="4:18" ht="12.75">
      <c r="D948" s="3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1"/>
      <c r="Q948" s="1"/>
      <c r="R948" s="1"/>
    </row>
    <row r="949" spans="4:18" ht="12.75">
      <c r="D949" s="3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1"/>
      <c r="Q949" s="1"/>
      <c r="R949" s="1"/>
    </row>
    <row r="950" spans="4:18" ht="12.75">
      <c r="D950" s="3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1"/>
      <c r="Q950" s="1"/>
      <c r="R950" s="1"/>
    </row>
    <row r="951" spans="4:18" ht="12.75">
      <c r="D951" s="3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1"/>
      <c r="Q951" s="1"/>
      <c r="R951" s="1"/>
    </row>
    <row r="952" spans="4:18" ht="12.75">
      <c r="D952" s="3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1"/>
      <c r="Q952" s="1"/>
      <c r="R952" s="1"/>
    </row>
    <row r="953" spans="4:18" ht="12.75">
      <c r="D953" s="3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1"/>
      <c r="Q953" s="1"/>
      <c r="R953" s="1"/>
    </row>
    <row r="954" spans="4:18" ht="12.75">
      <c r="D954" s="3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1"/>
      <c r="Q954" s="1"/>
      <c r="R954" s="1"/>
    </row>
    <row r="955" spans="4:18" ht="12.75">
      <c r="D955" s="3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1"/>
      <c r="Q955" s="1"/>
      <c r="R955" s="1"/>
    </row>
    <row r="956" spans="4:18" ht="12.75">
      <c r="D956" s="3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1"/>
      <c r="Q956" s="1"/>
      <c r="R956" s="1"/>
    </row>
    <row r="957" spans="4:18" ht="12.75">
      <c r="D957" s="3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1"/>
      <c r="Q957" s="1"/>
      <c r="R957" s="1"/>
    </row>
    <row r="958" spans="4:18" ht="12.75">
      <c r="D958" s="3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1"/>
      <c r="Q958" s="1"/>
      <c r="R958" s="1"/>
    </row>
    <row r="959" spans="4:18" ht="12.75">
      <c r="D959" s="3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1"/>
      <c r="Q959" s="1"/>
      <c r="R959" s="1"/>
    </row>
    <row r="960" spans="4:18" ht="12.75">
      <c r="D960" s="3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1"/>
      <c r="Q960" s="1"/>
      <c r="R960" s="1"/>
    </row>
    <row r="961" spans="4:18" ht="12.75">
      <c r="D961" s="3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1"/>
      <c r="Q961" s="1"/>
      <c r="R961" s="1"/>
    </row>
    <row r="962" spans="4:18" ht="12.75">
      <c r="D962" s="3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1"/>
      <c r="Q962" s="1"/>
      <c r="R962" s="1"/>
    </row>
    <row r="963" spans="4:18" ht="12.75">
      <c r="D963" s="3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1"/>
      <c r="Q963" s="1"/>
      <c r="R963" s="1"/>
    </row>
    <row r="964" spans="4:18" ht="12.75">
      <c r="D964" s="3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1"/>
      <c r="Q964" s="1"/>
      <c r="R964" s="1"/>
    </row>
    <row r="965" spans="4:18" ht="12.75">
      <c r="D965" s="3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1"/>
      <c r="Q965" s="1"/>
      <c r="R965" s="1"/>
    </row>
    <row r="966" spans="4:18" ht="12.75">
      <c r="D966" s="3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1"/>
      <c r="Q966" s="1"/>
      <c r="R966" s="1"/>
    </row>
    <row r="967" spans="4:18" ht="12.75">
      <c r="D967" s="3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1"/>
      <c r="Q967" s="1"/>
      <c r="R967" s="1"/>
    </row>
    <row r="968" spans="4:18" ht="12.75">
      <c r="D968" s="3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1"/>
      <c r="Q968" s="1"/>
      <c r="R968" s="1"/>
    </row>
    <row r="969" spans="4:18" ht="12.75">
      <c r="D969" s="3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1"/>
      <c r="Q969" s="1"/>
      <c r="R969" s="1"/>
    </row>
    <row r="970" spans="4:18" ht="12.75">
      <c r="D970" s="3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1"/>
      <c r="Q970" s="1"/>
      <c r="R970" s="1"/>
    </row>
    <row r="971" spans="4:18" ht="12.75">
      <c r="D971" s="3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1"/>
      <c r="Q971" s="1"/>
      <c r="R971" s="1"/>
    </row>
    <row r="972" spans="4:18" ht="12.75">
      <c r="D972" s="3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1"/>
      <c r="Q972" s="1"/>
      <c r="R972" s="1"/>
    </row>
    <row r="973" spans="4:18" ht="12.75">
      <c r="D973" s="3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1"/>
      <c r="Q973" s="1"/>
      <c r="R973" s="1"/>
    </row>
    <row r="974" spans="4:18" ht="12.75">
      <c r="D974" s="3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1"/>
      <c r="Q974" s="1"/>
      <c r="R974" s="1"/>
    </row>
    <row r="975" spans="4:18" ht="12.75">
      <c r="D975" s="3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1"/>
      <c r="Q975" s="1"/>
      <c r="R975" s="1"/>
    </row>
    <row r="976" spans="4:18" ht="12.75">
      <c r="D976" s="3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1"/>
      <c r="Q976" s="1"/>
      <c r="R976" s="1"/>
    </row>
    <row r="977" spans="4:18" ht="12.75">
      <c r="D977" s="3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1"/>
      <c r="Q977" s="1"/>
      <c r="R977" s="1"/>
    </row>
    <row r="978" spans="4:18" ht="12.75">
      <c r="D978" s="3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1"/>
      <c r="Q978" s="1"/>
      <c r="R978" s="1"/>
    </row>
    <row r="979" spans="4:18" ht="12.75">
      <c r="D979" s="3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1"/>
      <c r="Q979" s="1"/>
      <c r="R979" s="1"/>
    </row>
    <row r="980" spans="4:18" ht="12.75">
      <c r="D980" s="3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1"/>
      <c r="Q980" s="1"/>
      <c r="R980" s="1"/>
    </row>
    <row r="981" spans="4:18" ht="12.75">
      <c r="D981" s="3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1"/>
      <c r="Q981" s="1"/>
      <c r="R981" s="1"/>
    </row>
    <row r="982" spans="4:18" ht="12.75">
      <c r="D982" s="3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1"/>
      <c r="Q982" s="1"/>
      <c r="R982" s="1"/>
    </row>
    <row r="983" spans="4:18" ht="12.75">
      <c r="D983" s="3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1"/>
      <c r="Q983" s="1"/>
      <c r="R983" s="1"/>
    </row>
    <row r="984" spans="4:18" ht="12.75">
      <c r="D984" s="3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1"/>
      <c r="Q984" s="1"/>
      <c r="R984" s="1"/>
    </row>
    <row r="985" spans="4:18" ht="12.75">
      <c r="D985" s="3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1"/>
      <c r="Q985" s="1"/>
      <c r="R985" s="1"/>
    </row>
    <row r="986" spans="4:18" ht="12.75">
      <c r="D986" s="3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1"/>
      <c r="Q986" s="1"/>
      <c r="R986" s="1"/>
    </row>
    <row r="987" spans="4:18" ht="12.75">
      <c r="D987" s="3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1"/>
      <c r="Q987" s="1"/>
      <c r="R987" s="1"/>
    </row>
    <row r="988" spans="4:18" ht="12.75">
      <c r="D988" s="3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1"/>
      <c r="Q988" s="1"/>
      <c r="R988" s="1"/>
    </row>
    <row r="989" spans="4:18" ht="12.75">
      <c r="D989" s="3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1"/>
      <c r="Q989" s="1"/>
      <c r="R989" s="1"/>
    </row>
    <row r="990" spans="4:18" ht="12.75">
      <c r="D990" s="36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1"/>
      <c r="Q990" s="1"/>
      <c r="R990" s="1"/>
    </row>
    <row r="991" spans="4:18" ht="12.75">
      <c r="D991" s="3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1"/>
      <c r="Q991" s="1"/>
      <c r="R991" s="1"/>
    </row>
    <row r="992" spans="4:18" ht="12.75">
      <c r="D992" s="3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1"/>
      <c r="Q992" s="1"/>
      <c r="R992" s="1"/>
    </row>
    <row r="993" spans="4:18" ht="12.75">
      <c r="D993" s="3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1"/>
      <c r="Q993" s="1"/>
      <c r="R993" s="1"/>
    </row>
    <row r="994" spans="4:18" ht="12.75">
      <c r="D994" s="3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1"/>
      <c r="Q994" s="1"/>
      <c r="R994" s="1"/>
    </row>
    <row r="995" spans="4:18" ht="12.75">
      <c r="D995" s="3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1"/>
      <c r="Q995" s="1"/>
      <c r="R995" s="1"/>
    </row>
    <row r="996" spans="4:18" ht="12.75">
      <c r="D996" s="3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1"/>
      <c r="Q996" s="1"/>
      <c r="R996" s="1"/>
    </row>
    <row r="997" spans="4:18" ht="12.75">
      <c r="D997" s="3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1"/>
      <c r="Q997" s="1"/>
      <c r="R997" s="1"/>
    </row>
    <row r="998" spans="4:18" ht="12.75">
      <c r="D998" s="36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1"/>
      <c r="Q998" s="1"/>
      <c r="R998" s="1"/>
    </row>
    <row r="999" spans="4:18" ht="12.75">
      <c r="D999" s="36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1"/>
      <c r="Q999" s="1"/>
      <c r="R999" s="1"/>
    </row>
    <row r="1000" spans="4:18" ht="12.75">
      <c r="D1000" s="36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1"/>
      <c r="Q1000" s="1"/>
      <c r="R1000" s="1"/>
    </row>
    <row r="1001" spans="4:18" ht="12.75">
      <c r="D1001" s="36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"/>
      <c r="P1001" s="1"/>
      <c r="Q1001" s="1"/>
      <c r="R1001" s="1"/>
    </row>
    <row r="1002" spans="4:18" ht="12.75">
      <c r="D1002" s="36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"/>
      <c r="P1002" s="1"/>
      <c r="Q1002" s="1"/>
      <c r="R1002" s="1"/>
    </row>
    <row r="1003" spans="4:18" ht="12.75">
      <c r="D1003" s="36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"/>
      <c r="P1003" s="1"/>
      <c r="Q1003" s="1"/>
      <c r="R1003" s="1"/>
    </row>
    <row r="1004" spans="4:18" ht="12.75">
      <c r="D1004" s="36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"/>
      <c r="P1004" s="1"/>
      <c r="Q1004" s="1"/>
      <c r="R1004" s="1"/>
    </row>
    <row r="1005" spans="4:18" ht="12.75">
      <c r="D1005" s="36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"/>
      <c r="P1005" s="1"/>
      <c r="Q1005" s="1"/>
      <c r="R1005" s="1"/>
    </row>
    <row r="1006" spans="4:18" ht="12.75">
      <c r="D1006" s="36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"/>
      <c r="P1006" s="1"/>
      <c r="Q1006" s="1"/>
      <c r="R1006" s="1"/>
    </row>
    <row r="1007" spans="4:18" ht="12.75">
      <c r="D1007" s="36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1"/>
      <c r="P1007" s="1"/>
      <c r="Q1007" s="1"/>
      <c r="R1007" s="1"/>
    </row>
    <row r="1008" spans="4:18" ht="12.75">
      <c r="D1008" s="36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"/>
      <c r="P1008" s="1"/>
      <c r="Q1008" s="1"/>
      <c r="R1008" s="1"/>
    </row>
    <row r="1009" spans="4:18" ht="12.75">
      <c r="D1009" s="36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1"/>
      <c r="P1009" s="1"/>
      <c r="Q1009" s="1"/>
      <c r="R1009" s="1"/>
    </row>
    <row r="1010" spans="4:18" ht="12.75">
      <c r="D1010" s="36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"/>
      <c r="P1010" s="1"/>
      <c r="Q1010" s="1"/>
      <c r="R1010" s="1"/>
    </row>
    <row r="1011" spans="4:18" ht="12.75">
      <c r="D1011" s="36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1"/>
      <c r="P1011" s="1"/>
      <c r="Q1011" s="1"/>
      <c r="R1011" s="1"/>
    </row>
    <row r="1012" spans="4:18" ht="12.75">
      <c r="D1012" s="36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1"/>
      <c r="P1012" s="1"/>
      <c r="Q1012" s="1"/>
      <c r="R1012" s="1"/>
    </row>
    <row r="1013" spans="4:18" ht="12.75">
      <c r="D1013" s="36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1"/>
      <c r="P1013" s="1"/>
      <c r="Q1013" s="1"/>
      <c r="R1013" s="1"/>
    </row>
    <row r="1014" spans="4:18" ht="12.75">
      <c r="D1014" s="36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"/>
      <c r="P1014" s="1"/>
      <c r="Q1014" s="1"/>
      <c r="R1014" s="1"/>
    </row>
    <row r="1015" spans="4:18" ht="12.75">
      <c r="D1015" s="36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1"/>
      <c r="P1015" s="1"/>
      <c r="Q1015" s="1"/>
      <c r="R1015" s="1"/>
    </row>
    <row r="1016" spans="4:18" ht="12.75">
      <c r="D1016" s="36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1"/>
      <c r="P1016" s="1"/>
      <c r="Q1016" s="1"/>
      <c r="R1016" s="1"/>
    </row>
    <row r="1017" spans="4:18" ht="12.75">
      <c r="D1017" s="36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1"/>
      <c r="P1017" s="1"/>
      <c r="Q1017" s="1"/>
      <c r="R1017" s="1"/>
    </row>
    <row r="1018" spans="4:18" ht="12.75">
      <c r="D1018" s="36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1"/>
      <c r="P1018" s="1"/>
      <c r="Q1018" s="1"/>
      <c r="R1018" s="1"/>
    </row>
    <row r="1019" spans="4:18" ht="12.75">
      <c r="D1019" s="36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1"/>
      <c r="P1019" s="1"/>
      <c r="Q1019" s="1"/>
      <c r="R1019" s="1"/>
    </row>
    <row r="1020" spans="4:18" ht="12.75">
      <c r="D1020" s="36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1"/>
      <c r="P1020" s="1"/>
      <c r="Q1020" s="1"/>
      <c r="R1020" s="1"/>
    </row>
    <row r="1021" spans="4:18" ht="12.75">
      <c r="D1021" s="36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1"/>
      <c r="P1021" s="1"/>
      <c r="Q1021" s="1"/>
      <c r="R1021" s="1"/>
    </row>
    <row r="1022" spans="4:18" ht="12.75">
      <c r="D1022" s="36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1"/>
      <c r="P1022" s="1"/>
      <c r="Q1022" s="1"/>
      <c r="R1022" s="1"/>
    </row>
    <row r="1023" spans="4:18" ht="12.75">
      <c r="D1023" s="36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1"/>
      <c r="P1023" s="1"/>
      <c r="Q1023" s="1"/>
      <c r="R1023" s="1"/>
    </row>
    <row r="1024" spans="4:18" ht="12.75">
      <c r="D1024" s="36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1"/>
      <c r="P1024" s="1"/>
      <c r="Q1024" s="1"/>
      <c r="R1024" s="1"/>
    </row>
    <row r="1025" spans="4:18" ht="12.75">
      <c r="D1025" s="36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1"/>
      <c r="P1025" s="1"/>
      <c r="Q1025" s="1"/>
      <c r="R1025" s="1"/>
    </row>
    <row r="1026" spans="4:18" ht="12.75">
      <c r="D1026" s="36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1"/>
      <c r="P1026" s="1"/>
      <c r="Q1026" s="1"/>
      <c r="R1026" s="1"/>
    </row>
    <row r="1027" spans="4:18" ht="12.75">
      <c r="D1027" s="36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1"/>
      <c r="P1027" s="1"/>
      <c r="Q1027" s="1"/>
      <c r="R1027" s="1"/>
    </row>
    <row r="1028" spans="4:18" ht="12.75">
      <c r="D1028" s="36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1"/>
      <c r="P1028" s="1"/>
      <c r="Q1028" s="1"/>
      <c r="R1028" s="1"/>
    </row>
    <row r="1029" spans="4:18" ht="12.75">
      <c r="D1029" s="36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1"/>
      <c r="P1029" s="1"/>
      <c r="Q1029" s="1"/>
      <c r="R1029" s="1"/>
    </row>
    <row r="1030" spans="4:18" ht="12.75">
      <c r="D1030" s="36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1"/>
      <c r="P1030" s="1"/>
      <c r="Q1030" s="1"/>
      <c r="R1030" s="1"/>
    </row>
    <row r="1031" spans="4:18" ht="12.75">
      <c r="D1031" s="36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1"/>
      <c r="P1031" s="1"/>
      <c r="Q1031" s="1"/>
      <c r="R1031" s="1"/>
    </row>
    <row r="1032" spans="4:18" ht="12.75">
      <c r="D1032" s="36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1"/>
      <c r="P1032" s="1"/>
      <c r="Q1032" s="1"/>
      <c r="R1032" s="1"/>
    </row>
    <row r="1033" spans="4:18" ht="12.75">
      <c r="D1033" s="36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1"/>
      <c r="P1033" s="1"/>
      <c r="Q1033" s="1"/>
      <c r="R1033" s="1"/>
    </row>
    <row r="1034" spans="4:18" ht="12.75">
      <c r="D1034" s="36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1"/>
      <c r="P1034" s="1"/>
      <c r="Q1034" s="1"/>
      <c r="R1034" s="1"/>
    </row>
    <row r="1035" spans="4:18" ht="12.75">
      <c r="D1035" s="36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1"/>
      <c r="P1035" s="1"/>
      <c r="Q1035" s="1"/>
      <c r="R1035" s="1"/>
    </row>
    <row r="1036" spans="4:18" ht="12.75">
      <c r="D1036" s="36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1"/>
      <c r="P1036" s="1"/>
      <c r="Q1036" s="1"/>
      <c r="R1036" s="1"/>
    </row>
    <row r="1037" spans="4:18" ht="12.75">
      <c r="D1037" s="36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1"/>
      <c r="P1037" s="1"/>
      <c r="Q1037" s="1"/>
      <c r="R1037" s="1"/>
    </row>
    <row r="1038" spans="4:18" ht="12.75">
      <c r="D1038" s="36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1"/>
      <c r="P1038" s="1"/>
      <c r="Q1038" s="1"/>
      <c r="R1038" s="1"/>
    </row>
    <row r="1039" spans="4:18" ht="12.75">
      <c r="D1039" s="36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1"/>
      <c r="P1039" s="1"/>
      <c r="Q1039" s="1"/>
      <c r="R1039" s="1"/>
    </row>
    <row r="1040" spans="4:18" ht="12.75">
      <c r="D1040" s="36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1"/>
      <c r="P1040" s="1"/>
      <c r="Q1040" s="1"/>
      <c r="R1040" s="1"/>
    </row>
    <row r="1041" spans="4:18" ht="12.75">
      <c r="D1041" s="36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1"/>
      <c r="P1041" s="1"/>
      <c r="Q1041" s="1"/>
      <c r="R1041" s="1"/>
    </row>
    <row r="1042" spans="4:18" ht="12.75">
      <c r="D1042" s="36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1"/>
      <c r="P1042" s="1"/>
      <c r="Q1042" s="1"/>
      <c r="R1042" s="1"/>
    </row>
    <row r="1043" spans="4:18" ht="12.75">
      <c r="D1043" s="36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1"/>
      <c r="P1043" s="1"/>
      <c r="Q1043" s="1"/>
      <c r="R1043" s="1"/>
    </row>
    <row r="1044" spans="4:18" ht="12.75">
      <c r="D1044" s="36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1"/>
      <c r="P1044" s="1"/>
      <c r="Q1044" s="1"/>
      <c r="R1044" s="1"/>
    </row>
    <row r="1045" spans="4:18" ht="12.75">
      <c r="D1045" s="36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1"/>
      <c r="P1045" s="1"/>
      <c r="Q1045" s="1"/>
      <c r="R1045" s="1"/>
    </row>
    <row r="1046" spans="4:18" ht="12.75">
      <c r="D1046" s="36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1"/>
      <c r="P1046" s="1"/>
      <c r="Q1046" s="1"/>
      <c r="R1046" s="1"/>
    </row>
    <row r="1047" spans="4:18" ht="12.75">
      <c r="D1047" s="36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1"/>
      <c r="P1047" s="1"/>
      <c r="Q1047" s="1"/>
      <c r="R1047" s="1"/>
    </row>
    <row r="1048" spans="4:18" ht="12.75">
      <c r="D1048" s="36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1"/>
      <c r="P1048" s="1"/>
      <c r="Q1048" s="1"/>
      <c r="R1048" s="1"/>
    </row>
    <row r="1049" spans="4:18" ht="12.75">
      <c r="D1049" s="36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1"/>
      <c r="P1049" s="1"/>
      <c r="Q1049" s="1"/>
      <c r="R1049" s="1"/>
    </row>
    <row r="1050" spans="4:18" ht="12.75">
      <c r="D1050" s="36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1"/>
      <c r="P1050" s="1"/>
      <c r="Q1050" s="1"/>
      <c r="R1050" s="1"/>
    </row>
    <row r="1051" spans="4:18" ht="12.75">
      <c r="D1051" s="36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1"/>
      <c r="P1051" s="1"/>
      <c r="Q1051" s="1"/>
      <c r="R1051" s="1"/>
    </row>
    <row r="1052" spans="4:18" ht="12.75">
      <c r="D1052" s="36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1"/>
      <c r="P1052" s="1"/>
      <c r="Q1052" s="1"/>
      <c r="R1052" s="1"/>
    </row>
    <row r="1053" spans="4:18" ht="12.75">
      <c r="D1053" s="36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1"/>
      <c r="P1053" s="1"/>
      <c r="Q1053" s="1"/>
      <c r="R1053" s="1"/>
    </row>
    <row r="1054" spans="4:18" ht="12.75">
      <c r="D1054" s="36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1"/>
      <c r="P1054" s="1"/>
      <c r="Q1054" s="1"/>
      <c r="R1054" s="1"/>
    </row>
    <row r="1055" spans="4:18" ht="12.75">
      <c r="D1055" s="36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1"/>
      <c r="P1055" s="1"/>
      <c r="Q1055" s="1"/>
      <c r="R1055" s="1"/>
    </row>
    <row r="1056" spans="4:18" ht="12.75">
      <c r="D1056" s="36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1"/>
      <c r="P1056" s="1"/>
      <c r="Q1056" s="1"/>
      <c r="R1056" s="1"/>
    </row>
    <row r="1057" spans="4:18" ht="12.75">
      <c r="D1057" s="36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1"/>
      <c r="P1057" s="1"/>
      <c r="Q1057" s="1"/>
      <c r="R1057" s="1"/>
    </row>
    <row r="1058" spans="4:18" ht="12.75">
      <c r="D1058" s="36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1"/>
      <c r="P1058" s="1"/>
      <c r="Q1058" s="1"/>
      <c r="R1058" s="1"/>
    </row>
    <row r="1059" spans="4:18" ht="12.75">
      <c r="D1059" s="36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1"/>
      <c r="P1059" s="1"/>
      <c r="Q1059" s="1"/>
      <c r="R1059" s="1"/>
    </row>
    <row r="1060" spans="4:18" ht="12.75">
      <c r="D1060" s="36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1"/>
      <c r="P1060" s="1"/>
      <c r="Q1060" s="1"/>
      <c r="R1060" s="1"/>
    </row>
    <row r="1061" spans="4:18" ht="12.75">
      <c r="D1061" s="36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1"/>
      <c r="P1061" s="1"/>
      <c r="Q1061" s="1"/>
      <c r="R1061" s="1"/>
    </row>
    <row r="1062" spans="4:18" ht="12.75">
      <c r="D1062" s="36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1"/>
      <c r="P1062" s="1"/>
      <c r="Q1062" s="1"/>
      <c r="R1062" s="1"/>
    </row>
    <row r="1063" spans="4:18" ht="12.75">
      <c r="D1063" s="36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1"/>
      <c r="P1063" s="1"/>
      <c r="Q1063" s="1"/>
      <c r="R1063" s="1"/>
    </row>
    <row r="1064" spans="4:18" ht="12.75">
      <c r="D1064" s="36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1"/>
      <c r="P1064" s="1"/>
      <c r="Q1064" s="1"/>
      <c r="R1064" s="1"/>
    </row>
    <row r="1065" spans="4:18" ht="12.75">
      <c r="D1065" s="36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1"/>
      <c r="P1065" s="1"/>
      <c r="Q1065" s="1"/>
      <c r="R1065" s="1"/>
    </row>
    <row r="1066" spans="4:18" ht="12.75">
      <c r="D1066" s="36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1"/>
      <c r="P1066" s="1"/>
      <c r="Q1066" s="1"/>
      <c r="R1066" s="1"/>
    </row>
    <row r="1067" spans="4:18" ht="12.75">
      <c r="D1067" s="36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1"/>
      <c r="P1067" s="1"/>
      <c r="Q1067" s="1"/>
      <c r="R1067" s="1"/>
    </row>
    <row r="1068" spans="4:18" ht="12.75">
      <c r="D1068" s="36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1"/>
      <c r="P1068" s="1"/>
      <c r="Q1068" s="1"/>
      <c r="R1068" s="1"/>
    </row>
    <row r="1069" spans="4:18" ht="12.75">
      <c r="D1069" s="36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1"/>
      <c r="P1069" s="1"/>
      <c r="Q1069" s="1"/>
      <c r="R1069" s="1"/>
    </row>
    <row r="1070" spans="4:18" ht="12.75">
      <c r="D1070" s="36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1"/>
      <c r="P1070" s="1"/>
      <c r="Q1070" s="1"/>
      <c r="R1070" s="1"/>
    </row>
    <row r="1071" spans="4:18" ht="12.75">
      <c r="D1071" s="36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1"/>
      <c r="P1071" s="1"/>
      <c r="Q1071" s="1"/>
      <c r="R1071" s="1"/>
    </row>
    <row r="1072" spans="4:18" ht="12.75">
      <c r="D1072" s="36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1"/>
      <c r="P1072" s="1"/>
      <c r="Q1072" s="1"/>
      <c r="R1072" s="1"/>
    </row>
    <row r="1073" spans="4:18" ht="12.75">
      <c r="D1073" s="36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1"/>
      <c r="P1073" s="1"/>
      <c r="Q1073" s="1"/>
      <c r="R1073" s="1"/>
    </row>
    <row r="1074" spans="4:18" ht="12.75">
      <c r="D1074" s="36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1"/>
      <c r="P1074" s="1"/>
      <c r="Q1074" s="1"/>
      <c r="R1074" s="1"/>
    </row>
    <row r="1075" spans="4:18" ht="12.75">
      <c r="D1075" s="36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1"/>
      <c r="P1075" s="1"/>
      <c r="Q1075" s="1"/>
      <c r="R1075" s="1"/>
    </row>
    <row r="1076" spans="4:18" ht="12.75">
      <c r="D1076" s="36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1"/>
      <c r="P1076" s="1"/>
      <c r="Q1076" s="1"/>
      <c r="R1076" s="1"/>
    </row>
    <row r="1077" spans="4:18" ht="12.75">
      <c r="D1077" s="36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1"/>
      <c r="P1077" s="1"/>
      <c r="Q1077" s="1"/>
      <c r="R1077" s="1"/>
    </row>
    <row r="1078" spans="4:18" ht="12.75">
      <c r="D1078" s="36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1"/>
      <c r="P1078" s="1"/>
      <c r="Q1078" s="1"/>
      <c r="R1078" s="1"/>
    </row>
    <row r="1079" spans="4:18" ht="12.75">
      <c r="D1079" s="36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1"/>
      <c r="P1079" s="1"/>
      <c r="Q1079" s="1"/>
      <c r="R1079" s="1"/>
    </row>
    <row r="1080" spans="4:18" ht="12.75">
      <c r="D1080" s="36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1"/>
      <c r="P1080" s="1"/>
      <c r="Q1080" s="1"/>
      <c r="R1080" s="1"/>
    </row>
    <row r="1081" spans="4:18" ht="12.75">
      <c r="D1081" s="36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1"/>
      <c r="P1081" s="1"/>
      <c r="Q1081" s="1"/>
      <c r="R1081" s="1"/>
    </row>
    <row r="1082" spans="4:18" ht="12.75">
      <c r="D1082" s="36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1"/>
      <c r="P1082" s="1"/>
      <c r="Q1082" s="1"/>
      <c r="R1082" s="1"/>
    </row>
    <row r="1083" spans="4:18" ht="12.75">
      <c r="D1083" s="36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1"/>
      <c r="P1083" s="1"/>
      <c r="Q1083" s="1"/>
      <c r="R1083" s="1"/>
    </row>
    <row r="1084" spans="4:18" ht="12.75">
      <c r="D1084" s="36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1"/>
      <c r="P1084" s="1"/>
      <c r="Q1084" s="1"/>
      <c r="R1084" s="1"/>
    </row>
    <row r="1085" spans="4:18" ht="12.75">
      <c r="D1085" s="36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1"/>
      <c r="P1085" s="1"/>
      <c r="Q1085" s="1"/>
      <c r="R1085" s="1"/>
    </row>
    <row r="1086" spans="4:18" ht="12.75">
      <c r="D1086" s="36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1"/>
      <c r="P1086" s="1"/>
      <c r="Q1086" s="1"/>
      <c r="R1086" s="1"/>
    </row>
    <row r="1087" spans="4:18" ht="12.75">
      <c r="D1087" s="36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1"/>
      <c r="P1087" s="1"/>
      <c r="Q1087" s="1"/>
      <c r="R1087" s="1"/>
    </row>
    <row r="1088" spans="4:18" ht="12.75">
      <c r="D1088" s="36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1"/>
      <c r="P1088" s="1"/>
      <c r="Q1088" s="1"/>
      <c r="R1088" s="1"/>
    </row>
    <row r="1089" spans="4:18" ht="12.75">
      <c r="D1089" s="36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1"/>
      <c r="P1089" s="1"/>
      <c r="Q1089" s="1"/>
      <c r="R1089" s="1"/>
    </row>
    <row r="1090" spans="4:18" ht="12.75">
      <c r="D1090" s="36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1"/>
      <c r="P1090" s="1"/>
      <c r="Q1090" s="1"/>
      <c r="R1090" s="1"/>
    </row>
    <row r="1091" spans="4:18" ht="12.75">
      <c r="D1091" s="36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1"/>
      <c r="P1091" s="1"/>
      <c r="Q1091" s="1"/>
      <c r="R1091" s="1"/>
    </row>
    <row r="1092" spans="4:18" ht="12.75">
      <c r="D1092" s="36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1"/>
      <c r="P1092" s="1"/>
      <c r="Q1092" s="1"/>
      <c r="R1092" s="1"/>
    </row>
    <row r="1093" spans="4:18" ht="12.75">
      <c r="D1093" s="36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1"/>
      <c r="P1093" s="1"/>
      <c r="Q1093" s="1"/>
      <c r="R1093" s="1"/>
    </row>
    <row r="1094" spans="4:18" ht="12.75">
      <c r="D1094" s="36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1"/>
      <c r="P1094" s="1"/>
      <c r="Q1094" s="1"/>
      <c r="R1094" s="1"/>
    </row>
    <row r="1095" spans="4:18" ht="12.75">
      <c r="D1095" s="36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1"/>
      <c r="P1095" s="1"/>
      <c r="Q1095" s="1"/>
      <c r="R1095" s="1"/>
    </row>
    <row r="1096" spans="4:18" ht="12.75">
      <c r="D1096" s="36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1"/>
      <c r="P1096" s="1"/>
      <c r="Q1096" s="1"/>
      <c r="R1096" s="1"/>
    </row>
    <row r="1097" spans="4:18" ht="12.75">
      <c r="D1097" s="36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1"/>
      <c r="P1097" s="1"/>
      <c r="Q1097" s="1"/>
      <c r="R1097" s="1"/>
    </row>
    <row r="1098" spans="4:18" ht="12.75">
      <c r="D1098" s="36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1"/>
      <c r="P1098" s="1"/>
      <c r="Q1098" s="1"/>
      <c r="R1098" s="1"/>
    </row>
    <row r="1099" spans="4:18" ht="12.75">
      <c r="D1099" s="36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1"/>
      <c r="P1099" s="1"/>
      <c r="Q1099" s="1"/>
      <c r="R1099" s="1"/>
    </row>
    <row r="1100" spans="4:18" ht="12.75">
      <c r="D1100" s="36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1"/>
      <c r="P1100" s="1"/>
      <c r="Q1100" s="1"/>
      <c r="R1100" s="1"/>
    </row>
    <row r="1101" spans="4:18" ht="12.75">
      <c r="D1101" s="36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1"/>
      <c r="P1101" s="1"/>
      <c r="Q1101" s="1"/>
      <c r="R1101" s="1"/>
    </row>
    <row r="1102" spans="4:18" ht="12.75">
      <c r="D1102" s="36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1"/>
      <c r="P1102" s="1"/>
      <c r="Q1102" s="1"/>
      <c r="R1102" s="1"/>
    </row>
    <row r="1103" spans="4:18" ht="12.75">
      <c r="D1103" s="36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1"/>
      <c r="P1103" s="1"/>
      <c r="Q1103" s="1"/>
      <c r="R1103" s="1"/>
    </row>
    <row r="1104" spans="4:18" ht="12.75">
      <c r="D1104" s="36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1"/>
      <c r="P1104" s="1"/>
      <c r="Q1104" s="1"/>
      <c r="R1104" s="1"/>
    </row>
    <row r="1105" spans="4:18" ht="12.75">
      <c r="D1105" s="36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1"/>
      <c r="P1105" s="1"/>
      <c r="Q1105" s="1"/>
      <c r="R1105" s="1"/>
    </row>
    <row r="1106" spans="4:18" ht="12.75">
      <c r="D1106" s="36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1"/>
      <c r="P1106" s="1"/>
      <c r="Q1106" s="1"/>
      <c r="R1106" s="1"/>
    </row>
    <row r="1107" spans="4:18" ht="12.75">
      <c r="D1107" s="36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1"/>
      <c r="P1107" s="1"/>
      <c r="Q1107" s="1"/>
      <c r="R1107" s="1"/>
    </row>
    <row r="1108" spans="4:18" ht="12.75">
      <c r="D1108" s="36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1"/>
      <c r="P1108" s="1"/>
      <c r="Q1108" s="1"/>
      <c r="R1108" s="1"/>
    </row>
    <row r="1109" spans="4:18" ht="12.75">
      <c r="D1109" s="36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1"/>
      <c r="P1109" s="1"/>
      <c r="Q1109" s="1"/>
      <c r="R1109" s="1"/>
    </row>
    <row r="1110" spans="4:18" ht="12.75">
      <c r="D1110" s="36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1"/>
      <c r="P1110" s="1"/>
      <c r="Q1110" s="1"/>
      <c r="R1110" s="1"/>
    </row>
    <row r="1111" spans="4:18" ht="12.75">
      <c r="D1111" s="36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1"/>
      <c r="P1111" s="1"/>
      <c r="Q1111" s="1"/>
      <c r="R1111" s="1"/>
    </row>
    <row r="1112" spans="4:18" ht="12.75">
      <c r="D1112" s="36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1"/>
      <c r="P1112" s="1"/>
      <c r="Q1112" s="1"/>
      <c r="R1112" s="1"/>
    </row>
    <row r="1113" spans="4:18" ht="12.75">
      <c r="D1113" s="36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1"/>
      <c r="P1113" s="1"/>
      <c r="Q1113" s="1"/>
      <c r="R1113" s="1"/>
    </row>
    <row r="1114" spans="4:18" ht="12.75">
      <c r="D1114" s="36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1"/>
      <c r="P1114" s="1"/>
      <c r="Q1114" s="1"/>
      <c r="R1114" s="1"/>
    </row>
    <row r="1115" spans="4:18" ht="12.75">
      <c r="D1115" s="36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1"/>
      <c r="P1115" s="1"/>
      <c r="Q1115" s="1"/>
      <c r="R1115" s="1"/>
    </row>
    <row r="1116" spans="4:18" ht="12.75">
      <c r="D1116" s="36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1"/>
      <c r="P1116" s="1"/>
      <c r="Q1116" s="1"/>
      <c r="R1116" s="1"/>
    </row>
    <row r="1117" spans="4:18" ht="12.75">
      <c r="D1117" s="36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1"/>
      <c r="P1117" s="1"/>
      <c r="Q1117" s="1"/>
      <c r="R1117" s="1"/>
    </row>
    <row r="1118" spans="4:18" ht="12.75">
      <c r="D1118" s="36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1"/>
      <c r="P1118" s="1"/>
      <c r="Q1118" s="1"/>
      <c r="R1118" s="1"/>
    </row>
    <row r="1119" spans="4:18" ht="12.75">
      <c r="D1119" s="36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1"/>
      <c r="P1119" s="1"/>
      <c r="Q1119" s="1"/>
      <c r="R1119" s="1"/>
    </row>
    <row r="1120" spans="4:18" ht="12.75">
      <c r="D1120" s="36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1"/>
      <c r="P1120" s="1"/>
      <c r="Q1120" s="1"/>
      <c r="R1120" s="1"/>
    </row>
    <row r="1121" spans="4:18" ht="12.75">
      <c r="D1121" s="36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1"/>
      <c r="P1121" s="1"/>
      <c r="Q1121" s="1"/>
      <c r="R1121" s="1"/>
    </row>
    <row r="1122" spans="4:18" ht="12.75">
      <c r="D1122" s="36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1"/>
      <c r="P1122" s="1"/>
      <c r="Q1122" s="1"/>
      <c r="R1122" s="1"/>
    </row>
    <row r="1123" spans="4:18" ht="12.75">
      <c r="D1123" s="36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1"/>
      <c r="P1123" s="1"/>
      <c r="Q1123" s="1"/>
      <c r="R1123" s="1"/>
    </row>
    <row r="1124" spans="4:18" ht="12.75">
      <c r="D1124" s="36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1"/>
      <c r="P1124" s="1"/>
      <c r="Q1124" s="1"/>
      <c r="R1124" s="1"/>
    </row>
    <row r="1125" spans="4:18" ht="12.75">
      <c r="D1125" s="36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1"/>
      <c r="P1125" s="1"/>
      <c r="Q1125" s="1"/>
      <c r="R1125" s="1"/>
    </row>
    <row r="1126" spans="4:18" ht="12.75">
      <c r="D1126" s="36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1"/>
      <c r="P1126" s="1"/>
      <c r="Q1126" s="1"/>
      <c r="R1126" s="1"/>
    </row>
    <row r="1127" spans="4:18" ht="12.75">
      <c r="D1127" s="36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1"/>
      <c r="P1127" s="1"/>
      <c r="Q1127" s="1"/>
      <c r="R1127" s="1"/>
    </row>
    <row r="1128" spans="4:18" ht="12.75">
      <c r="D1128" s="36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1"/>
      <c r="P1128" s="1"/>
      <c r="Q1128" s="1"/>
      <c r="R1128" s="1"/>
    </row>
    <row r="1129" spans="4:18" ht="12.75">
      <c r="D1129" s="36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1"/>
      <c r="P1129" s="1"/>
      <c r="Q1129" s="1"/>
      <c r="R1129" s="1"/>
    </row>
    <row r="1130" spans="4:18" ht="12.75">
      <c r="D1130" s="36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1"/>
      <c r="P1130" s="1"/>
      <c r="Q1130" s="1"/>
      <c r="R1130" s="1"/>
    </row>
    <row r="1131" spans="4:18" ht="12.75">
      <c r="D1131" s="36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1"/>
      <c r="P1131" s="1"/>
      <c r="Q1131" s="1"/>
      <c r="R1131" s="1"/>
    </row>
    <row r="1132" spans="4:18" ht="12.75">
      <c r="D1132" s="36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1"/>
      <c r="P1132" s="1"/>
      <c r="Q1132" s="1"/>
      <c r="R1132" s="1"/>
    </row>
    <row r="1133" spans="4:18" ht="12.75">
      <c r="D1133" s="36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1"/>
      <c r="P1133" s="1"/>
      <c r="Q1133" s="1"/>
      <c r="R1133" s="1"/>
    </row>
    <row r="1134" spans="4:18" ht="12.75">
      <c r="D1134" s="36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1"/>
      <c r="P1134" s="1"/>
      <c r="Q1134" s="1"/>
      <c r="R1134" s="1"/>
    </row>
    <row r="1135" spans="4:18" ht="12.75">
      <c r="D1135" s="36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1"/>
      <c r="P1135" s="1"/>
      <c r="Q1135" s="1"/>
      <c r="R1135" s="1"/>
    </row>
    <row r="1136" spans="4:18" ht="12.75">
      <c r="D1136" s="36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1"/>
      <c r="P1136" s="1"/>
      <c r="Q1136" s="1"/>
      <c r="R1136" s="1"/>
    </row>
    <row r="1137" spans="4:18" ht="12.75">
      <c r="D1137" s="36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1"/>
      <c r="P1137" s="1"/>
      <c r="Q1137" s="1"/>
      <c r="R1137" s="1"/>
    </row>
    <row r="1138" spans="4:18" ht="12.75">
      <c r="D1138" s="36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1"/>
      <c r="P1138" s="1"/>
      <c r="Q1138" s="1"/>
      <c r="R1138" s="1"/>
    </row>
    <row r="1139" spans="4:18" ht="12.75">
      <c r="D1139" s="36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1"/>
      <c r="P1139" s="1"/>
      <c r="Q1139" s="1"/>
      <c r="R1139" s="1"/>
    </row>
    <row r="1140" spans="4:18" ht="12.75">
      <c r="D1140" s="36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1"/>
      <c r="P1140" s="1"/>
      <c r="Q1140" s="1"/>
      <c r="R1140" s="1"/>
    </row>
    <row r="1141" spans="4:18" ht="12.75">
      <c r="D1141" s="36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1"/>
      <c r="P1141" s="1"/>
      <c r="Q1141" s="1"/>
      <c r="R1141" s="1"/>
    </row>
    <row r="1142" spans="4:18" ht="12.75">
      <c r="D1142" s="36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1"/>
      <c r="P1142" s="1"/>
      <c r="Q1142" s="1"/>
      <c r="R1142" s="1"/>
    </row>
    <row r="1143" spans="4:18" ht="12.75">
      <c r="D1143" s="36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1"/>
      <c r="P1143" s="1"/>
      <c r="Q1143" s="1"/>
      <c r="R1143" s="1"/>
    </row>
    <row r="1144" spans="4:18" ht="12.75">
      <c r="D1144" s="36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1"/>
      <c r="P1144" s="1"/>
      <c r="Q1144" s="1"/>
      <c r="R1144" s="1"/>
    </row>
    <row r="1145" spans="4:18" ht="12.75">
      <c r="D1145" s="36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1"/>
      <c r="P1145" s="1"/>
      <c r="Q1145" s="1"/>
      <c r="R1145" s="1"/>
    </row>
    <row r="1146" spans="4:18" ht="12.75">
      <c r="D1146" s="36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1"/>
      <c r="P1146" s="1"/>
      <c r="Q1146" s="1"/>
      <c r="R1146" s="1"/>
    </row>
    <row r="1147" spans="4:18" ht="12.75">
      <c r="D1147" s="36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1"/>
      <c r="P1147" s="1"/>
      <c r="Q1147" s="1"/>
      <c r="R1147" s="1"/>
    </row>
    <row r="1148" spans="4:18" ht="12.75">
      <c r="D1148" s="36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1"/>
      <c r="P1148" s="1"/>
      <c r="Q1148" s="1"/>
      <c r="R1148" s="1"/>
    </row>
    <row r="1149" spans="4:18" ht="12.75">
      <c r="D1149" s="36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1"/>
      <c r="P1149" s="1"/>
      <c r="Q1149" s="1"/>
      <c r="R1149" s="1"/>
    </row>
    <row r="1150" spans="4:18" ht="12.75">
      <c r="D1150" s="36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1"/>
      <c r="P1150" s="1"/>
      <c r="Q1150" s="1"/>
      <c r="R1150" s="1"/>
    </row>
    <row r="1151" spans="4:18" ht="12.75">
      <c r="D1151" s="36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1"/>
      <c r="P1151" s="1"/>
      <c r="Q1151" s="1"/>
      <c r="R1151" s="1"/>
    </row>
    <row r="1152" spans="4:18" ht="12.75">
      <c r="D1152" s="36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1"/>
      <c r="P1152" s="1"/>
      <c r="Q1152" s="1"/>
      <c r="R1152" s="1"/>
    </row>
    <row r="1153" spans="4:18" ht="12.75">
      <c r="D1153" s="36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1"/>
      <c r="P1153" s="1"/>
      <c r="Q1153" s="1"/>
      <c r="R1153" s="1"/>
    </row>
    <row r="1154" spans="4:18" ht="12.75">
      <c r="D1154" s="36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1"/>
      <c r="P1154" s="1"/>
      <c r="Q1154" s="1"/>
      <c r="R1154" s="1"/>
    </row>
    <row r="1155" spans="4:18" ht="12.75">
      <c r="D1155" s="36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1"/>
      <c r="P1155" s="1"/>
      <c r="Q1155" s="1"/>
      <c r="R1155" s="1"/>
    </row>
    <row r="1156" spans="4:18" ht="12.75">
      <c r="D1156" s="36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1"/>
      <c r="P1156" s="1"/>
      <c r="Q1156" s="1"/>
      <c r="R1156" s="1"/>
    </row>
    <row r="1157" spans="4:18" ht="12.75">
      <c r="D1157" s="36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1"/>
      <c r="P1157" s="1"/>
      <c r="Q1157" s="1"/>
      <c r="R1157" s="1"/>
    </row>
    <row r="1158" spans="4:18" ht="12.75">
      <c r="D1158" s="36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1"/>
      <c r="P1158" s="1"/>
      <c r="Q1158" s="1"/>
      <c r="R1158" s="1"/>
    </row>
    <row r="1159" spans="4:18" ht="12.75">
      <c r="D1159" s="36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1"/>
      <c r="P1159" s="1"/>
      <c r="Q1159" s="1"/>
      <c r="R1159" s="1"/>
    </row>
    <row r="1160" spans="4:18" ht="12.75">
      <c r="D1160" s="36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1"/>
      <c r="P1160" s="1"/>
      <c r="Q1160" s="1"/>
      <c r="R1160" s="1"/>
    </row>
    <row r="1161" spans="4:18" ht="12.75">
      <c r="D1161" s="36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1"/>
      <c r="P1161" s="1"/>
      <c r="Q1161" s="1"/>
      <c r="R1161" s="1"/>
    </row>
    <row r="1162" spans="4:18" ht="12.75">
      <c r="D1162" s="36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1"/>
      <c r="P1162" s="1"/>
      <c r="Q1162" s="1"/>
      <c r="R1162" s="1"/>
    </row>
    <row r="1163" spans="4:18" ht="12.75">
      <c r="D1163" s="36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1"/>
      <c r="P1163" s="1"/>
      <c r="Q1163" s="1"/>
      <c r="R1163" s="1"/>
    </row>
    <row r="1164" spans="4:18" ht="12.75">
      <c r="D1164" s="36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1"/>
      <c r="P1164" s="1"/>
      <c r="Q1164" s="1"/>
      <c r="R1164" s="1"/>
    </row>
    <row r="1165" spans="4:18" ht="12.75">
      <c r="D1165" s="36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1"/>
      <c r="P1165" s="1"/>
      <c r="Q1165" s="1"/>
      <c r="R1165" s="1"/>
    </row>
    <row r="1166" spans="4:18" ht="12.75">
      <c r="D1166" s="36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1"/>
      <c r="P1166" s="1"/>
      <c r="Q1166" s="1"/>
      <c r="R1166" s="1"/>
    </row>
    <row r="1167" spans="4:18" ht="12.75">
      <c r="D1167" s="36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1"/>
      <c r="P1167" s="1"/>
      <c r="Q1167" s="1"/>
      <c r="R1167" s="1"/>
    </row>
    <row r="1168" spans="4:18" ht="12.75">
      <c r="D1168" s="36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1"/>
      <c r="P1168" s="1"/>
      <c r="Q1168" s="1"/>
      <c r="R1168" s="1"/>
    </row>
    <row r="1169" spans="4:18" ht="12.75">
      <c r="D1169" s="36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1"/>
      <c r="P1169" s="1"/>
      <c r="Q1169" s="1"/>
      <c r="R1169" s="1"/>
    </row>
    <row r="1170" spans="4:18" ht="12.75">
      <c r="D1170" s="36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1"/>
      <c r="P1170" s="1"/>
      <c r="Q1170" s="1"/>
      <c r="R1170" s="1"/>
    </row>
    <row r="1171" spans="4:18" ht="12.75">
      <c r="D1171" s="36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1"/>
      <c r="P1171" s="1"/>
      <c r="Q1171" s="1"/>
      <c r="R1171" s="1"/>
    </row>
    <row r="1172" spans="4:18" ht="12.75">
      <c r="D1172" s="36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1"/>
      <c r="P1172" s="1"/>
      <c r="Q1172" s="1"/>
      <c r="R1172" s="1"/>
    </row>
    <row r="1173" spans="4:18" ht="12.75">
      <c r="D1173" s="36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1"/>
      <c r="P1173" s="1"/>
      <c r="Q1173" s="1"/>
      <c r="R1173" s="1"/>
    </row>
    <row r="1174" spans="4:18" ht="12.75">
      <c r="D1174" s="36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1"/>
      <c r="P1174" s="1"/>
      <c r="Q1174" s="1"/>
      <c r="R1174" s="1"/>
    </row>
    <row r="1175" spans="4:18" ht="12.75">
      <c r="D1175" s="36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1"/>
      <c r="P1175" s="1"/>
      <c r="Q1175" s="1"/>
      <c r="R1175" s="1"/>
    </row>
    <row r="1176" spans="4:18" ht="12.75">
      <c r="D1176" s="36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1"/>
      <c r="P1176" s="1"/>
      <c r="Q1176" s="1"/>
      <c r="R1176" s="1"/>
    </row>
    <row r="1177" spans="4:18" ht="12.75">
      <c r="D1177" s="36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1"/>
      <c r="P1177" s="1"/>
      <c r="Q1177" s="1"/>
      <c r="R1177" s="1"/>
    </row>
    <row r="1178" spans="4:18" ht="12.75">
      <c r="D1178" s="36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1"/>
      <c r="P1178" s="1"/>
      <c r="Q1178" s="1"/>
      <c r="R1178" s="1"/>
    </row>
    <row r="1179" spans="4:18" ht="12.75">
      <c r="D1179" s="36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1"/>
      <c r="P1179" s="1"/>
      <c r="Q1179" s="1"/>
      <c r="R1179" s="1"/>
    </row>
    <row r="1180" spans="4:18" ht="12.75">
      <c r="D1180" s="36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1"/>
      <c r="P1180" s="1"/>
      <c r="Q1180" s="1"/>
      <c r="R1180" s="1"/>
    </row>
    <row r="1181" spans="4:18" ht="12.75">
      <c r="D1181" s="36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1"/>
      <c r="P1181" s="1"/>
      <c r="Q1181" s="1"/>
      <c r="R1181" s="1"/>
    </row>
    <row r="1182" spans="4:18" ht="12.75">
      <c r="D1182" s="36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1"/>
      <c r="P1182" s="1"/>
      <c r="Q1182" s="1"/>
      <c r="R1182" s="1"/>
    </row>
    <row r="1183" spans="4:18" ht="12.75">
      <c r="D1183" s="36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1"/>
      <c r="P1183" s="1"/>
      <c r="Q1183" s="1"/>
      <c r="R1183" s="1"/>
    </row>
    <row r="1184" spans="4:18" ht="12.75">
      <c r="D1184" s="36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1"/>
      <c r="P1184" s="1"/>
      <c r="Q1184" s="1"/>
      <c r="R1184" s="1"/>
    </row>
    <row r="1185" spans="4:18" ht="12.75">
      <c r="D1185" s="36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1"/>
      <c r="P1185" s="1"/>
      <c r="Q1185" s="1"/>
      <c r="R1185" s="1"/>
    </row>
    <row r="1186" spans="4:18" ht="12.75">
      <c r="D1186" s="36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1"/>
      <c r="P1186" s="1"/>
      <c r="Q1186" s="1"/>
      <c r="R1186" s="1"/>
    </row>
    <row r="1187" spans="4:18" ht="12.75">
      <c r="D1187" s="36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1"/>
      <c r="P1187" s="1"/>
      <c r="Q1187" s="1"/>
      <c r="R1187" s="1"/>
    </row>
    <row r="1188" spans="4:18" ht="12.75">
      <c r="D1188" s="36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1"/>
      <c r="P1188" s="1"/>
      <c r="Q1188" s="1"/>
      <c r="R1188" s="1"/>
    </row>
    <row r="1189" spans="4:18" ht="12.75">
      <c r="D1189" s="36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1"/>
      <c r="P1189" s="1"/>
      <c r="Q1189" s="1"/>
      <c r="R1189" s="1"/>
    </row>
    <row r="1190" spans="4:18" ht="12.75">
      <c r="D1190" s="36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1"/>
      <c r="P1190" s="1"/>
      <c r="Q1190" s="1"/>
      <c r="R1190" s="1"/>
    </row>
    <row r="1191" spans="4:18" ht="12.75">
      <c r="D1191" s="36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1"/>
      <c r="P1191" s="1"/>
      <c r="Q1191" s="1"/>
      <c r="R1191" s="1"/>
    </row>
    <row r="1192" spans="4:18" ht="12.75">
      <c r="D1192" s="36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1"/>
      <c r="P1192" s="1"/>
      <c r="Q1192" s="1"/>
      <c r="R1192" s="1"/>
    </row>
    <row r="1193" spans="4:18" ht="12.75">
      <c r="D1193" s="36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1"/>
      <c r="P1193" s="1"/>
      <c r="Q1193" s="1"/>
      <c r="R1193" s="1"/>
    </row>
    <row r="1194" spans="4:18" ht="12.75">
      <c r="D1194" s="36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1"/>
      <c r="P1194" s="1"/>
      <c r="Q1194" s="1"/>
      <c r="R1194" s="1"/>
    </row>
    <row r="1195" spans="4:18" ht="12.75">
      <c r="D1195" s="36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1"/>
      <c r="P1195" s="1"/>
      <c r="Q1195" s="1"/>
      <c r="R1195" s="1"/>
    </row>
    <row r="1196" spans="4:18" ht="12.75">
      <c r="D1196" s="36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1"/>
      <c r="P1196" s="1"/>
      <c r="Q1196" s="1"/>
      <c r="R1196" s="1"/>
    </row>
    <row r="1197" spans="4:18" ht="12.75">
      <c r="D1197" s="36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1"/>
      <c r="P1197" s="1"/>
      <c r="Q1197" s="1"/>
      <c r="R1197" s="1"/>
    </row>
    <row r="1198" spans="4:18" ht="12.75">
      <c r="D1198" s="36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1"/>
      <c r="P1198" s="1"/>
      <c r="Q1198" s="1"/>
      <c r="R1198" s="1"/>
    </row>
    <row r="1199" spans="4:18" ht="12.75">
      <c r="D1199" s="36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1"/>
      <c r="P1199" s="1"/>
      <c r="Q1199" s="1"/>
      <c r="R1199" s="1"/>
    </row>
    <row r="1200" spans="4:18" ht="12.75">
      <c r="D1200" s="36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1"/>
      <c r="P1200" s="1"/>
      <c r="Q1200" s="1"/>
      <c r="R1200" s="1"/>
    </row>
    <row r="1201" spans="4:18" ht="12.75">
      <c r="D1201" s="36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1"/>
      <c r="P1201" s="1"/>
      <c r="Q1201" s="1"/>
      <c r="R1201" s="1"/>
    </row>
    <row r="1202" spans="4:18" ht="12.75">
      <c r="D1202" s="36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1"/>
      <c r="P1202" s="1"/>
      <c r="Q1202" s="1"/>
      <c r="R1202" s="1"/>
    </row>
    <row r="1203" spans="4:18" ht="12.75">
      <c r="D1203" s="36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1"/>
      <c r="P1203" s="1"/>
      <c r="Q1203" s="1"/>
      <c r="R1203" s="1"/>
    </row>
    <row r="1204" spans="4:18" ht="12.75">
      <c r="D1204" s="36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1"/>
      <c r="P1204" s="1"/>
      <c r="Q1204" s="1"/>
      <c r="R1204" s="1"/>
    </row>
    <row r="1205" spans="4:18" ht="12.75">
      <c r="D1205" s="36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1"/>
      <c r="P1205" s="1"/>
      <c r="Q1205" s="1"/>
      <c r="R1205" s="1"/>
    </row>
    <row r="1206" spans="4:18" ht="12.75">
      <c r="D1206" s="36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1"/>
      <c r="P1206" s="1"/>
      <c r="Q1206" s="1"/>
      <c r="R1206" s="1"/>
    </row>
    <row r="1207" spans="4:18" ht="12.75">
      <c r="D1207" s="36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1"/>
      <c r="P1207" s="1"/>
      <c r="Q1207" s="1"/>
      <c r="R1207" s="1"/>
    </row>
    <row r="1208" spans="4:18" ht="12.75">
      <c r="D1208" s="36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1"/>
      <c r="P1208" s="1"/>
      <c r="Q1208" s="1"/>
      <c r="R1208" s="1"/>
    </row>
    <row r="1209" spans="4:18" ht="12.75">
      <c r="D1209" s="36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1"/>
      <c r="P1209" s="1"/>
      <c r="Q1209" s="1"/>
      <c r="R1209" s="1"/>
    </row>
    <row r="1210" spans="4:18" ht="12.75">
      <c r="D1210" s="36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1"/>
      <c r="P1210" s="1"/>
      <c r="Q1210" s="1"/>
      <c r="R1210" s="1"/>
    </row>
    <row r="1211" spans="4:18" ht="12.75">
      <c r="D1211" s="36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1"/>
      <c r="P1211" s="1"/>
      <c r="Q1211" s="1"/>
      <c r="R1211" s="1"/>
    </row>
    <row r="1212" spans="4:18" ht="12.75">
      <c r="D1212" s="36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1"/>
      <c r="P1212" s="1"/>
      <c r="Q1212" s="1"/>
      <c r="R1212" s="1"/>
    </row>
    <row r="1213" spans="4:18" ht="12.75">
      <c r="D1213" s="36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1"/>
      <c r="P1213" s="1"/>
      <c r="Q1213" s="1"/>
      <c r="R1213" s="1"/>
    </row>
    <row r="1214" spans="4:18" ht="12.75">
      <c r="D1214" s="36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1"/>
      <c r="P1214" s="1"/>
      <c r="Q1214" s="1"/>
      <c r="R1214" s="1"/>
    </row>
    <row r="1215" spans="4:18" ht="12.75">
      <c r="D1215" s="36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1"/>
      <c r="P1215" s="1"/>
      <c r="Q1215" s="1"/>
      <c r="R1215" s="1"/>
    </row>
    <row r="1216" spans="4:18" ht="12.75">
      <c r="D1216" s="36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1"/>
      <c r="P1216" s="1"/>
      <c r="Q1216" s="1"/>
      <c r="R1216" s="1"/>
    </row>
    <row r="1217" spans="4:18" ht="12.75">
      <c r="D1217" s="36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1"/>
      <c r="P1217" s="1"/>
      <c r="Q1217" s="1"/>
      <c r="R1217" s="1"/>
    </row>
    <row r="1218" spans="4:18" ht="12.75">
      <c r="D1218" s="36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1"/>
      <c r="P1218" s="1"/>
      <c r="Q1218" s="1"/>
      <c r="R1218" s="1"/>
    </row>
    <row r="1219" spans="4:18" ht="12.75">
      <c r="D1219" s="36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1"/>
      <c r="P1219" s="1"/>
      <c r="Q1219" s="1"/>
      <c r="R1219" s="1"/>
    </row>
    <row r="1220" spans="4:18" ht="12.75">
      <c r="D1220" s="36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1"/>
      <c r="P1220" s="1"/>
      <c r="Q1220" s="1"/>
      <c r="R1220" s="1"/>
    </row>
    <row r="1221" spans="4:18" ht="12.75">
      <c r="D1221" s="36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1"/>
      <c r="P1221" s="1"/>
      <c r="Q1221" s="1"/>
      <c r="R1221" s="1"/>
    </row>
    <row r="1222" spans="4:18" ht="12.75">
      <c r="D1222" s="36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1"/>
      <c r="P1222" s="1"/>
      <c r="Q1222" s="1"/>
      <c r="R1222" s="1"/>
    </row>
    <row r="1223" spans="4:18" ht="12.75">
      <c r="D1223" s="36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1"/>
      <c r="P1223" s="1"/>
      <c r="Q1223" s="1"/>
      <c r="R1223" s="1"/>
    </row>
    <row r="1224" spans="4:18" ht="12.75">
      <c r="D1224" s="36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1"/>
      <c r="P1224" s="1"/>
      <c r="Q1224" s="1"/>
      <c r="R1224" s="1"/>
    </row>
    <row r="1225" spans="4:18" ht="12.75">
      <c r="D1225" s="36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1"/>
      <c r="P1225" s="1"/>
      <c r="Q1225" s="1"/>
      <c r="R1225" s="1"/>
    </row>
    <row r="1226" spans="4:18" ht="12.75">
      <c r="D1226" s="36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1"/>
      <c r="P1226" s="1"/>
      <c r="Q1226" s="1"/>
      <c r="R1226" s="1"/>
    </row>
    <row r="1227" spans="4:18" ht="12.75">
      <c r="D1227" s="36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1"/>
      <c r="P1227" s="1"/>
      <c r="Q1227" s="1"/>
      <c r="R1227" s="1"/>
    </row>
    <row r="1228" spans="4:18" ht="12.75">
      <c r="D1228" s="36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1"/>
      <c r="P1228" s="1"/>
      <c r="Q1228" s="1"/>
      <c r="R1228" s="1"/>
    </row>
    <row r="1229" spans="4:18" ht="12.75">
      <c r="D1229" s="36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1"/>
      <c r="P1229" s="1"/>
      <c r="Q1229" s="1"/>
      <c r="R1229" s="1"/>
    </row>
    <row r="1230" spans="4:18" ht="12.75">
      <c r="D1230" s="36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1"/>
      <c r="P1230" s="1"/>
      <c r="Q1230" s="1"/>
      <c r="R1230" s="1"/>
    </row>
    <row r="1231" spans="4:18" ht="12.75">
      <c r="D1231" s="36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1"/>
      <c r="P1231" s="1"/>
      <c r="Q1231" s="1"/>
      <c r="R1231" s="1"/>
    </row>
    <row r="1232" spans="4:18" ht="12.75">
      <c r="D1232" s="36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1"/>
      <c r="P1232" s="1"/>
      <c r="Q1232" s="1"/>
      <c r="R1232" s="1"/>
    </row>
    <row r="1233" spans="4:18" ht="12.75">
      <c r="D1233" s="36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1"/>
      <c r="P1233" s="1"/>
      <c r="Q1233" s="1"/>
      <c r="R1233" s="1"/>
    </row>
    <row r="1234" spans="4:18" ht="12.75">
      <c r="D1234" s="36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1"/>
      <c r="P1234" s="1"/>
      <c r="Q1234" s="1"/>
      <c r="R1234" s="1"/>
    </row>
    <row r="1235" spans="4:18" ht="12.75">
      <c r="D1235" s="36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1"/>
      <c r="P1235" s="1"/>
      <c r="Q1235" s="1"/>
      <c r="R1235" s="1"/>
    </row>
    <row r="1236" spans="4:18" ht="12.75">
      <c r="D1236" s="36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1"/>
      <c r="P1236" s="1"/>
      <c r="Q1236" s="1"/>
      <c r="R1236" s="1"/>
    </row>
    <row r="1237" spans="4:18" ht="12.75">
      <c r="D1237" s="36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1"/>
      <c r="P1237" s="1"/>
      <c r="Q1237" s="1"/>
      <c r="R1237" s="1"/>
    </row>
    <row r="1238" spans="4:18" ht="12.75">
      <c r="D1238" s="36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1"/>
      <c r="P1238" s="1"/>
      <c r="Q1238" s="1"/>
      <c r="R1238" s="1"/>
    </row>
    <row r="1239" spans="4:18" ht="12.75">
      <c r="D1239" s="36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1"/>
      <c r="P1239" s="1"/>
      <c r="Q1239" s="1"/>
      <c r="R1239" s="1"/>
    </row>
    <row r="1240" spans="4:18" ht="12.75">
      <c r="D1240" s="36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1"/>
      <c r="P1240" s="1"/>
      <c r="Q1240" s="1"/>
      <c r="R1240" s="1"/>
    </row>
    <row r="1241" spans="4:18" ht="12.75">
      <c r="D1241" s="36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1"/>
      <c r="P1241" s="1"/>
      <c r="Q1241" s="1"/>
      <c r="R1241" s="1"/>
    </row>
    <row r="1242" spans="4:18" ht="12.75">
      <c r="D1242" s="36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1"/>
      <c r="P1242" s="1"/>
      <c r="Q1242" s="1"/>
      <c r="R1242" s="1"/>
    </row>
    <row r="1243" spans="4:18" ht="12.75">
      <c r="D1243" s="36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1"/>
      <c r="P1243" s="1"/>
      <c r="Q1243" s="1"/>
      <c r="R1243" s="1"/>
    </row>
    <row r="1244" spans="4:18" ht="12.75">
      <c r="D1244" s="36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1"/>
      <c r="P1244" s="1"/>
      <c r="Q1244" s="1"/>
      <c r="R1244" s="1"/>
    </row>
    <row r="1245" spans="4:18" ht="12.75">
      <c r="D1245" s="36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1"/>
      <c r="P1245" s="1"/>
      <c r="Q1245" s="1"/>
      <c r="R1245" s="1"/>
    </row>
    <row r="1246" spans="4:18" ht="12.75">
      <c r="D1246" s="36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1"/>
      <c r="P1246" s="1"/>
      <c r="Q1246" s="1"/>
      <c r="R1246" s="1"/>
    </row>
    <row r="1247" spans="4:18" ht="12.75">
      <c r="D1247" s="36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1"/>
      <c r="P1247" s="1"/>
      <c r="Q1247" s="1"/>
      <c r="R1247" s="1"/>
    </row>
    <row r="1248" spans="4:18" ht="12.75">
      <c r="D1248" s="36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1"/>
      <c r="P1248" s="1"/>
      <c r="Q1248" s="1"/>
      <c r="R1248" s="1"/>
    </row>
    <row r="1249" spans="4:18" ht="12.75">
      <c r="D1249" s="36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1"/>
      <c r="P1249" s="1"/>
      <c r="Q1249" s="1"/>
      <c r="R1249" s="1"/>
    </row>
    <row r="1250" spans="4:18" ht="12.75">
      <c r="D1250" s="36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1"/>
      <c r="P1250" s="1"/>
      <c r="Q1250" s="1"/>
      <c r="R1250" s="1"/>
    </row>
    <row r="1251" spans="4:18" ht="12.75">
      <c r="D1251" s="36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1"/>
      <c r="P1251" s="1"/>
      <c r="Q1251" s="1"/>
      <c r="R1251" s="1"/>
    </row>
    <row r="1252" spans="4:18" ht="12.75">
      <c r="D1252" s="36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1"/>
      <c r="P1252" s="1"/>
      <c r="Q1252" s="1"/>
      <c r="R1252" s="1"/>
    </row>
    <row r="1253" spans="4:18" ht="12.75">
      <c r="D1253" s="36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1"/>
      <c r="P1253" s="1"/>
      <c r="Q1253" s="1"/>
      <c r="R1253" s="1"/>
    </row>
    <row r="1254" spans="4:18" ht="12.75">
      <c r="D1254" s="36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1"/>
      <c r="P1254" s="1"/>
      <c r="Q1254" s="1"/>
      <c r="R1254" s="1"/>
    </row>
    <row r="1255" spans="4:18" ht="12.75">
      <c r="D1255" s="36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1"/>
      <c r="P1255" s="1"/>
      <c r="Q1255" s="1"/>
      <c r="R1255" s="1"/>
    </row>
    <row r="1256" spans="4:18" ht="12.75">
      <c r="D1256" s="36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1"/>
      <c r="P1256" s="1"/>
      <c r="Q1256" s="1"/>
      <c r="R1256" s="1"/>
    </row>
    <row r="1257" spans="4:18" ht="12.75">
      <c r="D1257" s="36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1"/>
      <c r="P1257" s="1"/>
      <c r="Q1257" s="1"/>
      <c r="R1257" s="1"/>
    </row>
  </sheetData>
  <sheetProtection/>
  <mergeCells count="40">
    <mergeCell ref="T3:U3"/>
    <mergeCell ref="A32:A34"/>
    <mergeCell ref="A29:A31"/>
    <mergeCell ref="A8:A10"/>
    <mergeCell ref="A26:A28"/>
    <mergeCell ref="A23:A25"/>
    <mergeCell ref="A20:A22"/>
    <mergeCell ref="A17:A19"/>
    <mergeCell ref="A14:A16"/>
    <mergeCell ref="A11:A13"/>
    <mergeCell ref="G2:L2"/>
    <mergeCell ref="R3:S3"/>
    <mergeCell ref="O3:Q3"/>
    <mergeCell ref="A5:A7"/>
    <mergeCell ref="A50:A52"/>
    <mergeCell ref="A47:A49"/>
    <mergeCell ref="A44:A46"/>
    <mergeCell ref="A41:A43"/>
    <mergeCell ref="A38:A40"/>
    <mergeCell ref="A35:A37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107:A109"/>
    <mergeCell ref="A110:A112"/>
    <mergeCell ref="A56:A58"/>
    <mergeCell ref="A53:A55"/>
    <mergeCell ref="A95:A97"/>
    <mergeCell ref="A98:A100"/>
    <mergeCell ref="A101:A103"/>
    <mergeCell ref="A104:A106"/>
    <mergeCell ref="A77:A79"/>
    <mergeCell ref="A80:A82"/>
  </mergeCells>
  <conditionalFormatting sqref="E114:N114 E50:H51 E47:H48 E44:H45 E41:H42 E38:H39 E35:H36 E32:H33 E29:H30 E26:H27 E23:H24 E20:H21 E17:H18 E14:H15 E8:H9 E11:H12 E5:H6 J5:M6 J8:M9 J11:M12 J14:M15 J17:M18 J20:M21 J23:M24 J26:M26 J29:M30 J32:M33 J35:M36 J38:M39 J41:M42 J44:M45 J47:M48 J50:M51 K27:M27 E113:H113 M113:N113">
    <cfRule type="cellIs" priority="123" dxfId="83" operator="between" stopIfTrue="1">
      <formula>200</formula>
      <formula>300</formula>
    </cfRule>
  </conditionalFormatting>
  <conditionalFormatting sqref="E115:N115">
    <cfRule type="cellIs" priority="124" dxfId="83" operator="between" stopIfTrue="1">
      <formula>600</formula>
      <formula>900</formula>
    </cfRule>
  </conditionalFormatting>
  <conditionalFormatting sqref="E50:H51 E47:H48 E44:H45 E41:H42 E38:H39 E35:H36 E32:H33 E29:H30 E26:H27 E23:H24 E20:H21 E17:H18 E14:H15 E11:H12 E8:H9 E5:H6 J5:M6 J8:M9 J11:M12 J14:M15 J17:M18 J20:M21 J23:M24 J26:M26 J29:M30 J32:M33 J35:M36 J38:M39 J41:M42 J44:M45 J47:M48 J50:M51 K27:M27">
    <cfRule type="cellIs" priority="121" dxfId="84" operator="greaterThan" stopIfTrue="1">
      <formula>199</formula>
    </cfRule>
    <cfRule type="cellIs" priority="122" dxfId="85" operator="greaterThan" stopIfTrue="1">
      <formula>199</formula>
    </cfRule>
  </conditionalFormatting>
  <conditionalFormatting sqref="N80">
    <cfRule type="cellIs" priority="95" dxfId="83" operator="between" stopIfTrue="1">
      <formula>200</formula>
      <formula>300</formula>
    </cfRule>
  </conditionalFormatting>
  <conditionalFormatting sqref="N80">
    <cfRule type="cellIs" priority="93" dxfId="84" operator="greaterThan" stopIfTrue="1">
      <formula>199</formula>
    </cfRule>
    <cfRule type="cellIs" priority="94" dxfId="85" operator="greaterThan" stopIfTrue="1">
      <formula>199</formula>
    </cfRule>
  </conditionalFormatting>
  <conditionalFormatting sqref="E56:H57 E53:H54 J53:M54 J56:M57">
    <cfRule type="cellIs" priority="89" dxfId="83" operator="between" stopIfTrue="1">
      <formula>200</formula>
      <formula>300</formula>
    </cfRule>
  </conditionalFormatting>
  <conditionalFormatting sqref="E56:H57 E53:H54 J53:M54 J56:M57">
    <cfRule type="cellIs" priority="87" dxfId="84" operator="greaterThan" stopIfTrue="1">
      <formula>199</formula>
    </cfRule>
    <cfRule type="cellIs" priority="88" dxfId="85" operator="greaterThan" stopIfTrue="1">
      <formula>199</formula>
    </cfRule>
  </conditionalFormatting>
  <conditionalFormatting sqref="E59:H60">
    <cfRule type="cellIs" priority="86" dxfId="83" operator="between" stopIfTrue="1">
      <formula>200</formula>
      <formula>300</formula>
    </cfRule>
  </conditionalFormatting>
  <conditionalFormatting sqref="E59:H60">
    <cfRule type="cellIs" priority="85" dxfId="84" operator="greaterThan" stopIfTrue="1">
      <formula>199</formula>
    </cfRule>
  </conditionalFormatting>
  <conditionalFormatting sqref="J59:M60">
    <cfRule type="cellIs" priority="84" dxfId="83" operator="between" stopIfTrue="1">
      <formula>200</formula>
      <formula>300</formula>
    </cfRule>
  </conditionalFormatting>
  <conditionalFormatting sqref="J59:M60">
    <cfRule type="cellIs" priority="83" dxfId="84" operator="greaterThan" stopIfTrue="1">
      <formula>199</formula>
    </cfRule>
  </conditionalFormatting>
  <conditionalFormatting sqref="E62:H63">
    <cfRule type="cellIs" priority="82" dxfId="83" operator="between" stopIfTrue="1">
      <formula>200</formula>
      <formula>300</formula>
    </cfRule>
  </conditionalFormatting>
  <conditionalFormatting sqref="E62:H63">
    <cfRule type="cellIs" priority="81" dxfId="84" operator="greaterThan" stopIfTrue="1">
      <formula>199</formula>
    </cfRule>
  </conditionalFormatting>
  <conditionalFormatting sqref="J62:M63">
    <cfRule type="cellIs" priority="80" dxfId="83" operator="between" stopIfTrue="1">
      <formula>200</formula>
      <formula>300</formula>
    </cfRule>
  </conditionalFormatting>
  <conditionalFormatting sqref="J62:M63">
    <cfRule type="cellIs" priority="79" dxfId="84" operator="greaterThan" stopIfTrue="1">
      <formula>199</formula>
    </cfRule>
  </conditionalFormatting>
  <conditionalFormatting sqref="E65:H66">
    <cfRule type="cellIs" priority="78" dxfId="83" operator="between" stopIfTrue="1">
      <formula>200</formula>
      <formula>300</formula>
    </cfRule>
  </conditionalFormatting>
  <conditionalFormatting sqref="E65:H66">
    <cfRule type="cellIs" priority="77" dxfId="84" operator="greaterThan" stopIfTrue="1">
      <formula>199</formula>
    </cfRule>
  </conditionalFormatting>
  <conditionalFormatting sqref="J65:M66">
    <cfRule type="cellIs" priority="74" dxfId="83" operator="between" stopIfTrue="1">
      <formula>200</formula>
      <formula>300</formula>
    </cfRule>
  </conditionalFormatting>
  <conditionalFormatting sqref="J65:M66">
    <cfRule type="cellIs" priority="73" dxfId="84" operator="greaterThan" stopIfTrue="1">
      <formula>199</formula>
    </cfRule>
  </conditionalFormatting>
  <conditionalFormatting sqref="E71:H72">
    <cfRule type="cellIs" priority="66" dxfId="83" operator="between" stopIfTrue="1">
      <formula>200</formula>
      <formula>300</formula>
    </cfRule>
  </conditionalFormatting>
  <conditionalFormatting sqref="E71:H72">
    <cfRule type="cellIs" priority="65" dxfId="84" operator="greaterThan" stopIfTrue="1">
      <formula>199</formula>
    </cfRule>
  </conditionalFormatting>
  <conditionalFormatting sqref="J71:M72">
    <cfRule type="cellIs" priority="64" dxfId="83" operator="between" stopIfTrue="1">
      <formula>200</formula>
      <formula>300</formula>
    </cfRule>
  </conditionalFormatting>
  <conditionalFormatting sqref="J71:M72">
    <cfRule type="cellIs" priority="63" dxfId="84" operator="greaterThan" stopIfTrue="1">
      <formula>199</formula>
    </cfRule>
  </conditionalFormatting>
  <conditionalFormatting sqref="E74:H75">
    <cfRule type="cellIs" priority="62" dxfId="83" operator="between" stopIfTrue="1">
      <formula>200</formula>
      <formula>300</formula>
    </cfRule>
  </conditionalFormatting>
  <conditionalFormatting sqref="E74:H75">
    <cfRule type="cellIs" priority="61" dxfId="84" operator="greaterThan" stopIfTrue="1">
      <formula>199</formula>
    </cfRule>
  </conditionalFormatting>
  <conditionalFormatting sqref="J74:M75">
    <cfRule type="cellIs" priority="60" dxfId="83" operator="between" stopIfTrue="1">
      <formula>200</formula>
      <formula>300</formula>
    </cfRule>
  </conditionalFormatting>
  <conditionalFormatting sqref="J74:M75">
    <cfRule type="cellIs" priority="59" dxfId="84" operator="greaterThan" stopIfTrue="1">
      <formula>199</formula>
    </cfRule>
  </conditionalFormatting>
  <conditionalFormatting sqref="E77:H78">
    <cfRule type="cellIs" priority="58" dxfId="83" operator="between" stopIfTrue="1">
      <formula>200</formula>
      <formula>300</formula>
    </cfRule>
  </conditionalFormatting>
  <conditionalFormatting sqref="E77:H78">
    <cfRule type="cellIs" priority="57" dxfId="84" operator="greaterThan" stopIfTrue="1">
      <formula>199</formula>
    </cfRule>
  </conditionalFormatting>
  <conditionalFormatting sqref="J77:M78">
    <cfRule type="cellIs" priority="56" dxfId="83" operator="between" stopIfTrue="1">
      <formula>200</formula>
      <formula>300</formula>
    </cfRule>
  </conditionalFormatting>
  <conditionalFormatting sqref="J77:M78">
    <cfRule type="cellIs" priority="55" dxfId="84" operator="greaterThan" stopIfTrue="1">
      <formula>199</formula>
    </cfRule>
  </conditionalFormatting>
  <conditionalFormatting sqref="E80:H81">
    <cfRule type="cellIs" priority="54" dxfId="83" operator="between" stopIfTrue="1">
      <formula>200</formula>
      <formula>300</formula>
    </cfRule>
  </conditionalFormatting>
  <conditionalFormatting sqref="E80:H81">
    <cfRule type="cellIs" priority="53" dxfId="84" operator="greaterThan" stopIfTrue="1">
      <formula>199</formula>
    </cfRule>
  </conditionalFormatting>
  <conditionalFormatting sqref="J80:M81">
    <cfRule type="cellIs" priority="52" dxfId="83" operator="between" stopIfTrue="1">
      <formula>200</formula>
      <formula>300</formula>
    </cfRule>
  </conditionalFormatting>
  <conditionalFormatting sqref="J80:M81">
    <cfRule type="cellIs" priority="51" dxfId="84" operator="greaterThan" stopIfTrue="1">
      <formula>199</formula>
    </cfRule>
  </conditionalFormatting>
  <conditionalFormatting sqref="E83:H84">
    <cfRule type="cellIs" priority="50" dxfId="83" operator="between" stopIfTrue="1">
      <formula>200</formula>
      <formula>300</formula>
    </cfRule>
  </conditionalFormatting>
  <conditionalFormatting sqref="E83:H84">
    <cfRule type="cellIs" priority="49" dxfId="84" operator="greaterThan" stopIfTrue="1">
      <formula>199</formula>
    </cfRule>
  </conditionalFormatting>
  <conditionalFormatting sqref="J83:M84">
    <cfRule type="cellIs" priority="48" dxfId="83" operator="between" stopIfTrue="1">
      <formula>200</formula>
      <formula>300</formula>
    </cfRule>
  </conditionalFormatting>
  <conditionalFormatting sqref="J83:M84">
    <cfRule type="cellIs" priority="47" dxfId="84" operator="greaterThan" stopIfTrue="1">
      <formula>199</formula>
    </cfRule>
  </conditionalFormatting>
  <conditionalFormatting sqref="E86:H87">
    <cfRule type="cellIs" priority="44" dxfId="83" operator="between" stopIfTrue="1">
      <formula>200</formula>
      <formula>300</formula>
    </cfRule>
  </conditionalFormatting>
  <conditionalFormatting sqref="E86:H87">
    <cfRule type="cellIs" priority="43" dxfId="84" operator="greaterThan" stopIfTrue="1">
      <formula>199</formula>
    </cfRule>
  </conditionalFormatting>
  <conditionalFormatting sqref="J86:M87">
    <cfRule type="cellIs" priority="42" dxfId="83" operator="between" stopIfTrue="1">
      <formula>200</formula>
      <formula>300</formula>
    </cfRule>
  </conditionalFormatting>
  <conditionalFormatting sqref="J86:M87">
    <cfRule type="cellIs" priority="41" dxfId="84" operator="greaterThan" stopIfTrue="1">
      <formula>199</formula>
    </cfRule>
  </conditionalFormatting>
  <conditionalFormatting sqref="E89:H90">
    <cfRule type="cellIs" priority="40" dxfId="83" operator="between" stopIfTrue="1">
      <formula>200</formula>
      <formula>300</formula>
    </cfRule>
  </conditionalFormatting>
  <conditionalFormatting sqref="E89:H90">
    <cfRule type="cellIs" priority="39" dxfId="84" operator="greaterThan" stopIfTrue="1">
      <formula>199</formula>
    </cfRule>
  </conditionalFormatting>
  <conditionalFormatting sqref="J89:M89 J90:L90">
    <cfRule type="cellIs" priority="36" dxfId="83" operator="between" stopIfTrue="1">
      <formula>200</formula>
      <formula>300</formula>
    </cfRule>
  </conditionalFormatting>
  <conditionalFormatting sqref="J89:M89 J90:L90">
    <cfRule type="cellIs" priority="35" dxfId="84" operator="greaterThan" stopIfTrue="1">
      <formula>199</formula>
    </cfRule>
  </conditionalFormatting>
  <conditionalFormatting sqref="E92:H93">
    <cfRule type="cellIs" priority="34" dxfId="83" operator="between" stopIfTrue="1">
      <formula>200</formula>
      <formula>300</formula>
    </cfRule>
  </conditionalFormatting>
  <conditionalFormatting sqref="E92:H93">
    <cfRule type="cellIs" priority="33" dxfId="84" operator="greaterThan" stopIfTrue="1">
      <formula>199</formula>
    </cfRule>
  </conditionalFormatting>
  <conditionalFormatting sqref="J92:M93">
    <cfRule type="cellIs" priority="32" dxfId="83" operator="between" stopIfTrue="1">
      <formula>200</formula>
      <formula>300</formula>
    </cfRule>
  </conditionalFormatting>
  <conditionalFormatting sqref="J92:M93">
    <cfRule type="cellIs" priority="31" dxfId="84" operator="greaterThan" stopIfTrue="1">
      <formula>199</formula>
    </cfRule>
  </conditionalFormatting>
  <conditionalFormatting sqref="E95:H96">
    <cfRule type="cellIs" priority="30" dxfId="83" operator="between" stopIfTrue="1">
      <formula>200</formula>
      <formula>300</formula>
    </cfRule>
  </conditionalFormatting>
  <conditionalFormatting sqref="E95:H96">
    <cfRule type="cellIs" priority="29" dxfId="84" operator="greaterThan" stopIfTrue="1">
      <formula>199</formula>
    </cfRule>
  </conditionalFormatting>
  <conditionalFormatting sqref="J95:M96">
    <cfRule type="cellIs" priority="28" dxfId="83" operator="between" stopIfTrue="1">
      <formula>200</formula>
      <formula>300</formula>
    </cfRule>
  </conditionalFormatting>
  <conditionalFormatting sqref="J95:M96">
    <cfRule type="cellIs" priority="27" dxfId="84" operator="greaterThan" stopIfTrue="1">
      <formula>199</formula>
    </cfRule>
  </conditionalFormatting>
  <conditionalFormatting sqref="E98:H99">
    <cfRule type="cellIs" priority="26" dxfId="83" operator="between" stopIfTrue="1">
      <formula>200</formula>
      <formula>300</formula>
    </cfRule>
  </conditionalFormatting>
  <conditionalFormatting sqref="E98:H99">
    <cfRule type="cellIs" priority="25" dxfId="84" operator="greaterThan" stopIfTrue="1">
      <formula>199</formula>
    </cfRule>
  </conditionalFormatting>
  <conditionalFormatting sqref="J98:M99">
    <cfRule type="cellIs" priority="24" dxfId="83" operator="between" stopIfTrue="1">
      <formula>200</formula>
      <formula>300</formula>
    </cfRule>
  </conditionalFormatting>
  <conditionalFormatting sqref="J98:M99">
    <cfRule type="cellIs" priority="23" dxfId="84" operator="greaterThan" stopIfTrue="1">
      <formula>199</formula>
    </cfRule>
  </conditionalFormatting>
  <conditionalFormatting sqref="E101:H102">
    <cfRule type="cellIs" priority="22" dxfId="83" operator="between" stopIfTrue="1">
      <formula>200</formula>
      <formula>300</formula>
    </cfRule>
  </conditionalFormatting>
  <conditionalFormatting sqref="E101:H102">
    <cfRule type="cellIs" priority="21" dxfId="84" operator="greaterThan" stopIfTrue="1">
      <formula>199</formula>
    </cfRule>
  </conditionalFormatting>
  <conditionalFormatting sqref="J101:M102">
    <cfRule type="cellIs" priority="20" dxfId="83" operator="between" stopIfTrue="1">
      <formula>200</formula>
      <formula>300</formula>
    </cfRule>
  </conditionalFormatting>
  <conditionalFormatting sqref="J101:M102">
    <cfRule type="cellIs" priority="19" dxfId="84" operator="greaterThan" stopIfTrue="1">
      <formula>199</formula>
    </cfRule>
  </conditionalFormatting>
  <conditionalFormatting sqref="E104:H105">
    <cfRule type="cellIs" priority="18" dxfId="83" operator="between" stopIfTrue="1">
      <formula>200</formula>
      <formula>300</formula>
    </cfRule>
  </conditionalFormatting>
  <conditionalFormatting sqref="E104:H105">
    <cfRule type="cellIs" priority="17" dxfId="84" operator="greaterThan" stopIfTrue="1">
      <formula>199</formula>
    </cfRule>
  </conditionalFormatting>
  <conditionalFormatting sqref="J104:M105">
    <cfRule type="cellIs" priority="16" dxfId="83" operator="between" stopIfTrue="1">
      <formula>200</formula>
      <formula>300</formula>
    </cfRule>
  </conditionalFormatting>
  <conditionalFormatting sqref="J104:M105">
    <cfRule type="cellIs" priority="15" dxfId="84" operator="greaterThan" stopIfTrue="1">
      <formula>199</formula>
    </cfRule>
  </conditionalFormatting>
  <conditionalFormatting sqref="E107:H108">
    <cfRule type="cellIs" priority="14" dxfId="83" operator="between" stopIfTrue="1">
      <formula>200</formula>
      <formula>300</formula>
    </cfRule>
  </conditionalFormatting>
  <conditionalFormatting sqref="E107:H108">
    <cfRule type="cellIs" priority="13" dxfId="84" operator="greaterThan" stopIfTrue="1">
      <formula>199</formula>
    </cfRule>
  </conditionalFormatting>
  <conditionalFormatting sqref="I113:L113 J107:M108">
    <cfRule type="cellIs" priority="12" dxfId="83" operator="between" stopIfTrue="1">
      <formula>200</formula>
      <formula>300</formula>
    </cfRule>
  </conditionalFormatting>
  <conditionalFormatting sqref="I113:L113 J107:M108">
    <cfRule type="cellIs" priority="11" dxfId="84" operator="greaterThan" stopIfTrue="1">
      <formula>199</formula>
    </cfRule>
  </conditionalFormatting>
  <conditionalFormatting sqref="E110:H111">
    <cfRule type="cellIs" priority="10" dxfId="83" operator="between" stopIfTrue="1">
      <formula>200</formula>
      <formula>300</formula>
    </cfRule>
  </conditionalFormatting>
  <conditionalFormatting sqref="E110:H111">
    <cfRule type="cellIs" priority="9" dxfId="84" operator="greaterThan" stopIfTrue="1">
      <formula>199</formula>
    </cfRule>
  </conditionalFormatting>
  <conditionalFormatting sqref="J110:M111">
    <cfRule type="cellIs" priority="8" dxfId="83" operator="between" stopIfTrue="1">
      <formula>200</formula>
      <formula>300</formula>
    </cfRule>
  </conditionalFormatting>
  <conditionalFormatting sqref="J110:M111">
    <cfRule type="cellIs" priority="7" dxfId="84" operator="greaterThan" stopIfTrue="1">
      <formula>199</formula>
    </cfRule>
  </conditionalFormatting>
  <conditionalFormatting sqref="E68:H69">
    <cfRule type="cellIs" priority="4" dxfId="83" operator="between" stopIfTrue="1">
      <formula>200</formula>
      <formula>300</formula>
    </cfRule>
  </conditionalFormatting>
  <conditionalFormatting sqref="E68:H69">
    <cfRule type="cellIs" priority="3" dxfId="84" operator="greaterThan" stopIfTrue="1">
      <formula>199</formula>
    </cfRule>
  </conditionalFormatting>
  <conditionalFormatting sqref="J68:M69">
    <cfRule type="cellIs" priority="2" dxfId="83" operator="between" stopIfTrue="1">
      <formula>200</formula>
      <formula>300</formula>
    </cfRule>
  </conditionalFormatting>
  <conditionalFormatting sqref="J68:M69">
    <cfRule type="cellIs" priority="1" dxfId="84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K38" sqref="K38"/>
    </sheetView>
  </sheetViews>
  <sheetFormatPr defaultColWidth="11.00390625" defaultRowHeight="12.75"/>
  <cols>
    <col min="1" max="1" width="5.125" style="0" customWidth="1"/>
    <col min="2" max="2" width="20.75390625" style="31" customWidth="1"/>
    <col min="3" max="4" width="20.75390625" style="0" customWidth="1"/>
    <col min="5" max="5" width="11.375" style="2" customWidth="1"/>
    <col min="6" max="6" width="6.375" style="2" bestFit="1" customWidth="1"/>
    <col min="7" max="7" width="7.875" style="2" customWidth="1"/>
    <col min="8" max="8" width="10.00390625" style="2" bestFit="1" customWidth="1"/>
    <col min="9" max="9" width="9.125" style="0" customWidth="1"/>
  </cols>
  <sheetData>
    <row r="1" spans="1:8" ht="12.75">
      <c r="A1" s="165" t="s">
        <v>12</v>
      </c>
      <c r="B1" s="165"/>
      <c r="C1" s="165"/>
      <c r="D1" s="165"/>
      <c r="E1" s="165"/>
      <c r="F1" s="165"/>
      <c r="G1" s="165"/>
      <c r="H1" s="165"/>
    </row>
    <row r="2" spans="1:8" ht="12.75">
      <c r="A2" s="61"/>
      <c r="B2" s="88"/>
      <c r="C2" s="61"/>
      <c r="D2" s="61"/>
      <c r="E2" s="28"/>
      <c r="F2" s="28"/>
      <c r="G2" s="28"/>
      <c r="H2" s="28"/>
    </row>
    <row r="3" spans="1:9" ht="12.75">
      <c r="A3" s="8" t="s">
        <v>4</v>
      </c>
      <c r="B3" s="42" t="s">
        <v>1040</v>
      </c>
      <c r="C3" s="17"/>
      <c r="D3" s="17"/>
      <c r="E3" s="17" t="s">
        <v>8</v>
      </c>
      <c r="F3" s="17" t="s">
        <v>1</v>
      </c>
      <c r="G3" s="17" t="s">
        <v>2</v>
      </c>
      <c r="H3" s="17" t="s">
        <v>1061</v>
      </c>
      <c r="I3" s="18" t="s">
        <v>1060</v>
      </c>
    </row>
    <row r="4" spans="1:10" ht="12.75">
      <c r="A4" s="62">
        <v>1</v>
      </c>
      <c r="B4" s="122" t="str">
        <f>'Saisie-c'!C82</f>
        <v>T.O. SOLER</v>
      </c>
      <c r="C4" s="120" t="str">
        <f>'Saisie-c'!C80</f>
        <v>LEROUGE Philippe</v>
      </c>
      <c r="D4" s="120" t="str">
        <f>'Saisie-c'!C81</f>
        <v>SOLER Jean-Yves</v>
      </c>
      <c r="E4" s="63">
        <f>'Saisie-c'!O82</f>
        <v>2944</v>
      </c>
      <c r="F4" s="63">
        <f>'Saisie-c'!P82</f>
        <v>16</v>
      </c>
      <c r="G4" s="151">
        <f>'Saisie-c'!Q82</f>
        <v>184</v>
      </c>
      <c r="H4" s="63">
        <f>'Saisie-c'!R82</f>
        <v>3352</v>
      </c>
      <c r="I4" s="149">
        <f>'Saisie-c'!S82</f>
        <v>209.5</v>
      </c>
      <c r="J4" s="5"/>
    </row>
    <row r="5" spans="1:10" ht="12.75">
      <c r="A5" s="16">
        <f>A4+1</f>
        <v>2</v>
      </c>
      <c r="B5" s="123" t="str">
        <f>'Saisie-c'!C88</f>
        <v>BCL LE GALL</v>
      </c>
      <c r="C5" s="121" t="str">
        <f>'Saisie-c'!C86</f>
        <v>ESCARBASSIERE Serge</v>
      </c>
      <c r="D5" s="121" t="str">
        <f>'Saisie-c'!C87</f>
        <v>LE GALL Pascal</v>
      </c>
      <c r="E5" s="64">
        <f>'Saisie-c'!O88</f>
        <v>2740</v>
      </c>
      <c r="F5" s="64">
        <f>'Saisie-c'!P88</f>
        <v>16</v>
      </c>
      <c r="G5" s="143">
        <f>'Saisie-c'!Q88</f>
        <v>171.25</v>
      </c>
      <c r="H5" s="64">
        <f>'Saisie-c'!R88</f>
        <v>3332</v>
      </c>
      <c r="I5" s="143">
        <f>'Saisie-c'!S88</f>
        <v>208.25</v>
      </c>
      <c r="J5" s="5"/>
    </row>
    <row r="6" spans="1:10" ht="12.75">
      <c r="A6" s="16">
        <f aca="true" t="shared" si="0" ref="A6:A39">A5+1</f>
        <v>3</v>
      </c>
      <c r="B6" s="123" t="str">
        <f>'Saisie-c'!C55</f>
        <v>EBGQ FAGUAIS</v>
      </c>
      <c r="C6" s="121" t="str">
        <f>'Saisie-c'!C53</f>
        <v>SCHERER Tony</v>
      </c>
      <c r="D6" s="121" t="str">
        <f>'Saisie-c'!C54</f>
        <v>FAGUAIS Kyllian</v>
      </c>
      <c r="E6" s="64">
        <f>'Saisie-c'!O55</f>
        <v>2535</v>
      </c>
      <c r="F6" s="64">
        <f>'Saisie-c'!P55</f>
        <v>16</v>
      </c>
      <c r="G6" s="143">
        <f>'Saisie-c'!Q53</f>
        <v>155.625</v>
      </c>
      <c r="H6" s="64">
        <f>'Saisie-c'!R55</f>
        <v>3311</v>
      </c>
      <c r="I6" s="143">
        <f>'Saisie-c'!S53</f>
        <v>213.625</v>
      </c>
      <c r="J6" s="66"/>
    </row>
    <row r="7" spans="1:10" ht="12.75">
      <c r="A7" s="16">
        <f t="shared" si="0"/>
        <v>4</v>
      </c>
      <c r="B7" s="123" t="str">
        <f>'Saisie-c'!C61</f>
        <v>CORS VIRLOUVET</v>
      </c>
      <c r="C7" s="121" t="str">
        <f>'Saisie-c'!C59</f>
        <v>VIRLOUVET Laura</v>
      </c>
      <c r="D7" s="121" t="str">
        <f>'Saisie-c'!C60</f>
        <v>VIRLOUVET Olivier</v>
      </c>
      <c r="E7" s="64">
        <f>'Saisie-c'!O61</f>
        <v>2466</v>
      </c>
      <c r="F7" s="64">
        <f>'Saisie-c'!P61</f>
        <v>16</v>
      </c>
      <c r="G7" s="143">
        <f>'Saisie-c'!Q61</f>
        <v>154.125</v>
      </c>
      <c r="H7" s="64">
        <f>'Saisie-c'!R61</f>
        <v>3298</v>
      </c>
      <c r="I7" s="143">
        <f>'Saisie-c'!S61</f>
        <v>206.125</v>
      </c>
      <c r="J7" s="5"/>
    </row>
    <row r="8" spans="1:10" ht="12.75">
      <c r="A8" s="16">
        <f t="shared" si="0"/>
        <v>5</v>
      </c>
      <c r="B8" s="123" t="str">
        <f>'Saisie-c'!C37</f>
        <v>DRAKKAR REITEL</v>
      </c>
      <c r="C8" s="121" t="str">
        <f>'Saisie-c'!C35</f>
        <v>REITEL Annie</v>
      </c>
      <c r="D8" s="121" t="str">
        <f>'Saisie-c'!C36</f>
        <v>REITEL Jean-Jacques</v>
      </c>
      <c r="E8" s="64">
        <f>'Saisie-c'!O37</f>
        <v>2729</v>
      </c>
      <c r="F8" s="64">
        <f>'Saisie-c'!P37</f>
        <v>16</v>
      </c>
      <c r="G8" s="143">
        <f>'Saisie-c'!Q37</f>
        <v>170.5625</v>
      </c>
      <c r="H8" s="64">
        <f>'Saisie-c'!R37</f>
        <v>3297</v>
      </c>
      <c r="I8" s="143">
        <f>'Saisie-c'!S37</f>
        <v>206.0625</v>
      </c>
      <c r="J8" s="5"/>
    </row>
    <row r="9" spans="1:10" ht="12.75">
      <c r="A9" s="16">
        <f t="shared" si="0"/>
        <v>6</v>
      </c>
      <c r="B9" s="123" t="str">
        <f>'Saisie-c'!C70</f>
        <v>CSG AUGER</v>
      </c>
      <c r="C9" s="121" t="str">
        <f>'Saisie-c'!C68</f>
        <v>AUGER Philippe</v>
      </c>
      <c r="D9" s="121" t="str">
        <f>'Saisie-c'!C69</f>
        <v>DEHAIS Pascal</v>
      </c>
      <c r="E9" s="64">
        <f>'Saisie-c'!O70</f>
        <v>2719</v>
      </c>
      <c r="F9" s="64">
        <f>'Saisie-c'!P70</f>
        <v>16</v>
      </c>
      <c r="G9" s="143">
        <f>'Saisie-c'!Q70</f>
        <v>169.9375</v>
      </c>
      <c r="H9" s="64">
        <f>'Saisie-c'!R70</f>
        <v>3295</v>
      </c>
      <c r="I9" s="143">
        <f>'Saisie-c'!S70</f>
        <v>205.9375</v>
      </c>
      <c r="J9" s="5"/>
    </row>
    <row r="10" spans="1:10" ht="12.75">
      <c r="A10" s="16">
        <f t="shared" si="0"/>
        <v>7</v>
      </c>
      <c r="B10" s="123" t="str">
        <f>'Saisie-c'!C19</f>
        <v>BCAE MAGUERO</v>
      </c>
      <c r="C10" s="121" t="str">
        <f>'Saisie-c'!C17</f>
        <v>HOMBOURGER Thérèse</v>
      </c>
      <c r="D10" s="121" t="str">
        <f>'Saisie-c'!C18</f>
        <v>MAGUERO Philippe</v>
      </c>
      <c r="E10" s="64">
        <f>'Saisie-c'!O19</f>
        <v>2565</v>
      </c>
      <c r="F10" s="64">
        <f>'Saisie-c'!P19</f>
        <v>16</v>
      </c>
      <c r="G10" s="143">
        <f>'Saisie-c'!Q19</f>
        <v>160.3125</v>
      </c>
      <c r="H10" s="64">
        <f>'Saisie-c'!R19</f>
        <v>3277</v>
      </c>
      <c r="I10" s="143">
        <f>'Saisie-c'!S19</f>
        <v>204.8125</v>
      </c>
      <c r="J10" s="5"/>
    </row>
    <row r="11" spans="1:10" ht="12.75">
      <c r="A11" s="16">
        <f t="shared" si="0"/>
        <v>8</v>
      </c>
      <c r="B11" s="123" t="str">
        <f>'Saisie-c'!C58</f>
        <v>TITANS FERET</v>
      </c>
      <c r="C11" s="121" t="str">
        <f>'Saisie-c'!C56</f>
        <v>FERET Bruno</v>
      </c>
      <c r="D11" s="121" t="str">
        <f>'Saisie-c'!C57</f>
        <v>MOLINAS Christian</v>
      </c>
      <c r="E11" s="64">
        <f>'Saisie-c'!O58</f>
        <v>2713</v>
      </c>
      <c r="F11" s="64">
        <f>'Saisie-c'!P54</f>
        <v>8</v>
      </c>
      <c r="G11" s="143">
        <f>'Saisie-c'!Q54</f>
        <v>161.25</v>
      </c>
      <c r="H11" s="64">
        <f>'Saisie-c'!R58</f>
        <v>3265</v>
      </c>
      <c r="I11" s="143">
        <f>'Saisie-c'!S54</f>
        <v>200.25</v>
      </c>
      <c r="J11" s="5"/>
    </row>
    <row r="12" spans="1:10" ht="12.75">
      <c r="A12" s="16">
        <f t="shared" si="0"/>
        <v>9</v>
      </c>
      <c r="B12" s="123" t="str">
        <f>'Saisie-c'!C52</f>
        <v>BCAE BIDAULT</v>
      </c>
      <c r="C12" s="121" t="str">
        <f>'Saisie-c'!C50</f>
        <v>BIDAULT Daniel</v>
      </c>
      <c r="D12" s="121" t="str">
        <f>'Saisie-c'!C51</f>
        <v>HOMBOURGER Luc</v>
      </c>
      <c r="E12" s="64">
        <f>'Saisie-c'!O52</f>
        <v>2533</v>
      </c>
      <c r="F12" s="64">
        <f>'Saisie-c'!P52</f>
        <v>16</v>
      </c>
      <c r="G12" s="143">
        <f>'Saisie-c'!Q52</f>
        <v>158.3125</v>
      </c>
      <c r="H12" s="64">
        <f>'Saisie-c'!R52</f>
        <v>3245</v>
      </c>
      <c r="I12" s="143">
        <f>'Saisie-c'!S52</f>
        <v>202.8125</v>
      </c>
      <c r="J12" s="5"/>
    </row>
    <row r="13" spans="1:10" ht="12.75">
      <c r="A13" s="16">
        <f t="shared" si="0"/>
        <v>10</v>
      </c>
      <c r="B13" s="123" t="str">
        <f>'Saisie-c'!C7</f>
        <v>BCAE CLARE</v>
      </c>
      <c r="C13" s="121" t="str">
        <f>'Saisie-c'!C5</f>
        <v>PORQUEZ Thérèse</v>
      </c>
      <c r="D13" s="121" t="str">
        <f>'Saisie-c'!C6</f>
        <v>CLARE Jean-Marc</v>
      </c>
      <c r="E13" s="64">
        <f>'Saisie-c'!O7</f>
        <v>2368</v>
      </c>
      <c r="F13" s="64">
        <f>'Saisie-c'!P7</f>
        <v>16</v>
      </c>
      <c r="G13" s="143">
        <f>'Saisie-c'!Q7</f>
        <v>148</v>
      </c>
      <c r="H13" s="64">
        <f>'Saisie-c'!R7</f>
        <v>3240</v>
      </c>
      <c r="I13" s="150">
        <f>'Saisie-c'!S7</f>
        <v>202.5</v>
      </c>
      <c r="J13" s="5"/>
    </row>
    <row r="14" spans="1:10" ht="12.75">
      <c r="A14" s="16">
        <f t="shared" si="0"/>
        <v>11</v>
      </c>
      <c r="B14" s="123" t="str">
        <f>'Saisie-c'!C25</f>
        <v>BCAE BERTHELOT</v>
      </c>
      <c r="C14" s="121" t="str">
        <f>'Saisie-c'!C23</f>
        <v>BONNEVILLE Marie Catherine</v>
      </c>
      <c r="D14" s="121" t="str">
        <f>'Saisie-c'!C24</f>
        <v>BERTHELOT Jean-Paul</v>
      </c>
      <c r="E14" s="64">
        <f>'Saisie-c'!O25</f>
        <v>2349</v>
      </c>
      <c r="F14" s="64">
        <f>'Saisie-c'!P25</f>
        <v>16</v>
      </c>
      <c r="G14" s="143">
        <f>'Saisie-c'!Q25</f>
        <v>146.8125</v>
      </c>
      <c r="H14" s="64">
        <f>'Saisie-c'!R25</f>
        <v>3237</v>
      </c>
      <c r="I14" s="143">
        <f>'Saisie-c'!S25</f>
        <v>202.3125</v>
      </c>
      <c r="J14" s="5"/>
    </row>
    <row r="15" spans="1:10" ht="12.75">
      <c r="A15" s="16">
        <f t="shared" si="0"/>
        <v>12</v>
      </c>
      <c r="B15" s="123" t="str">
        <f>'Saisie-c'!C79</f>
        <v>DRAKKAR AUBER</v>
      </c>
      <c r="C15" s="121" t="str">
        <f>'Saisie-c'!C77</f>
        <v>AGOSTON Agnès</v>
      </c>
      <c r="D15" s="121" t="str">
        <f>'Saisie-c'!C78</f>
        <v>AUBER Patrice</v>
      </c>
      <c r="E15" s="64">
        <f>'Saisie-c'!O79</f>
        <v>2665</v>
      </c>
      <c r="F15" s="64">
        <f>'Saisie-c'!P79</f>
        <v>16</v>
      </c>
      <c r="G15" s="143">
        <f>'Saisie-c'!Q79</f>
        <v>166.5625</v>
      </c>
      <c r="H15" s="64">
        <f>'Saisie-c'!R79</f>
        <v>3217</v>
      </c>
      <c r="I15" s="143">
        <f>'Saisie-c'!S79</f>
        <v>201.0625</v>
      </c>
      <c r="J15" s="5"/>
    </row>
    <row r="16" spans="1:10" ht="12.75">
      <c r="A16" s="16">
        <f t="shared" si="0"/>
        <v>13</v>
      </c>
      <c r="B16" s="123" t="str">
        <f>'Saisie-c'!C10</f>
        <v>BCRD AUDEJEAN</v>
      </c>
      <c r="C16" s="121" t="str">
        <f>'Saisie-c'!C8</f>
        <v>AUDEJEAN Alain</v>
      </c>
      <c r="D16" s="121" t="str">
        <f>'Saisie-c'!C9</f>
        <v>DURAND Quentin</v>
      </c>
      <c r="E16" s="64">
        <f>'Saisie-c'!O10</f>
        <v>2550</v>
      </c>
      <c r="F16" s="64">
        <f>'Saisie-c'!P10</f>
        <v>16</v>
      </c>
      <c r="G16" s="143">
        <f>'Saisie-c'!Q10</f>
        <v>159.375</v>
      </c>
      <c r="H16" s="64">
        <f>'Saisie-c'!R10</f>
        <v>3214</v>
      </c>
      <c r="I16" s="143">
        <f>'Saisie-c'!S10</f>
        <v>200.875</v>
      </c>
      <c r="J16" s="5"/>
    </row>
    <row r="17" spans="1:10" ht="12.75">
      <c r="A17" s="16">
        <f t="shared" si="0"/>
        <v>14</v>
      </c>
      <c r="B17" s="123" t="str">
        <f>'Saisie-c'!C40</f>
        <v>BCRD GHESQUIER</v>
      </c>
      <c r="C17" s="121" t="str">
        <f>'Saisie-c'!C38</f>
        <v>GHESQUIER Lydie</v>
      </c>
      <c r="D17" s="121" t="str">
        <f>'Saisie-c'!C39</f>
        <v>LABORIE Olivier</v>
      </c>
      <c r="E17" s="64">
        <f>'Saisie-c'!O40</f>
        <v>2577</v>
      </c>
      <c r="F17" s="64">
        <f>'Saisie-c'!P40</f>
        <v>16</v>
      </c>
      <c r="G17" s="143">
        <f>'Saisie-c'!Q40</f>
        <v>161.0625</v>
      </c>
      <c r="H17" s="64">
        <f>'Saisie-c'!R40</f>
        <v>3209</v>
      </c>
      <c r="I17" s="143">
        <f>'Saisie-c'!S40</f>
        <v>200.5625</v>
      </c>
      <c r="J17" s="5"/>
    </row>
    <row r="18" spans="1:10" ht="12.75">
      <c r="A18" s="65">
        <f t="shared" si="0"/>
        <v>15</v>
      </c>
      <c r="B18" s="123" t="str">
        <f>'Saisie-c'!C85</f>
        <v>BELVEDERE TOUTAIN</v>
      </c>
      <c r="C18" s="121" t="str">
        <f>'Saisie-c'!C83</f>
        <v>TOUTAIN Magalie</v>
      </c>
      <c r="D18" s="121" t="str">
        <f>'Saisie-c'!C84</f>
        <v>TOUTAIN Damien</v>
      </c>
      <c r="E18" s="64">
        <f>'Saisie-c'!O85</f>
        <v>2539</v>
      </c>
      <c r="F18" s="64">
        <f>'Saisie-c'!P85</f>
        <v>16</v>
      </c>
      <c r="G18" s="143">
        <f>'Saisie-c'!Q85</f>
        <v>158.6875</v>
      </c>
      <c r="H18" s="64">
        <f>'Saisie-c'!R85</f>
        <v>3203</v>
      </c>
      <c r="I18" s="143">
        <f>'Saisie-c'!S85</f>
        <v>200.1875</v>
      </c>
      <c r="J18" s="5"/>
    </row>
    <row r="19" spans="1:10" ht="12.75">
      <c r="A19" s="65">
        <f t="shared" si="0"/>
        <v>16</v>
      </c>
      <c r="B19" s="123" t="str">
        <f>'Saisie-c'!C73</f>
        <v>TO LAMOULLER</v>
      </c>
      <c r="C19" s="121" t="str">
        <f>'Saisie-c'!C71</f>
        <v>LAMOULLER Ida</v>
      </c>
      <c r="D19" s="121" t="str">
        <f>'Saisie-c'!C72</f>
        <v>MARIETTE Laure</v>
      </c>
      <c r="E19" s="64">
        <f>'Saisie-c'!O73</f>
        <v>2613</v>
      </c>
      <c r="F19" s="64">
        <f>'Saisie-c'!P73</f>
        <v>16</v>
      </c>
      <c r="G19" s="143">
        <f>'Saisie-c'!Q73</f>
        <v>163.3125</v>
      </c>
      <c r="H19" s="64">
        <f>'Saisie-c'!R73</f>
        <v>3197</v>
      </c>
      <c r="I19" s="143">
        <f>'Saisie-c'!S73</f>
        <v>199.8125</v>
      </c>
      <c r="J19" s="5"/>
    </row>
    <row r="20" spans="1:10" ht="12.75">
      <c r="A20" s="65">
        <f t="shared" si="0"/>
        <v>17</v>
      </c>
      <c r="B20" s="123" t="str">
        <f>'Saisie-c'!C64</f>
        <v>LEZARD  LECROQ</v>
      </c>
      <c r="C20" s="121" t="str">
        <f>'Saisie-c'!C62</f>
        <v>DELAUNE Jonathan</v>
      </c>
      <c r="D20" s="121" t="str">
        <f>'Saisie-c'!C63</f>
        <v>LECROQ Jean-Michel</v>
      </c>
      <c r="E20" s="64">
        <f>'Saisie-c'!O64</f>
        <v>2586</v>
      </c>
      <c r="F20" s="64">
        <f>'Saisie-c'!P64</f>
        <v>16</v>
      </c>
      <c r="G20" s="143">
        <f>'Saisie-c'!Q64</f>
        <v>161.625</v>
      </c>
      <c r="H20" s="64">
        <f>'Saisie-c'!R64</f>
        <v>3194</v>
      </c>
      <c r="I20" s="143">
        <f>'Saisie-c'!S64</f>
        <v>199.625</v>
      </c>
      <c r="J20" s="5"/>
    </row>
    <row r="21" spans="1:10" ht="12.75">
      <c r="A21" s="65">
        <f t="shared" si="0"/>
        <v>18</v>
      </c>
      <c r="B21" s="123" t="str">
        <f>'Saisie-c'!C76</f>
        <v>T.O. LANOS</v>
      </c>
      <c r="C21" s="121" t="str">
        <f>'Saisie-c'!C74</f>
        <v>LANOS Nicole</v>
      </c>
      <c r="D21" s="121" t="str">
        <f>'Saisie-c'!C75</f>
        <v>BAUDU Lionel</v>
      </c>
      <c r="E21" s="64">
        <f>'Saisie-c'!O76</f>
        <v>2695</v>
      </c>
      <c r="F21" s="64">
        <f>'Saisie-c'!P76</f>
        <v>16</v>
      </c>
      <c r="G21" s="143">
        <f>'Saisie-c'!Q76</f>
        <v>168.4375</v>
      </c>
      <c r="H21" s="64">
        <f>'Saisie-c'!R76</f>
        <v>3183</v>
      </c>
      <c r="I21" s="143">
        <f>'Saisie-c'!S76</f>
        <v>198.9375</v>
      </c>
      <c r="J21" s="5"/>
    </row>
    <row r="22" spans="1:10" ht="12.75">
      <c r="A22" s="65">
        <f t="shared" si="0"/>
        <v>19</v>
      </c>
      <c r="B22" s="123" t="str">
        <f>'Saisie-c'!C91</f>
        <v>EBG VILLIER</v>
      </c>
      <c r="C22" s="121" t="str">
        <f>'Saisie-c'!C89</f>
        <v>LECOURT Pascal</v>
      </c>
      <c r="D22" s="121" t="str">
        <f>'Saisie-c'!C90</f>
        <v>VILLIER Jérémy</v>
      </c>
      <c r="E22" s="64">
        <f>'Saisie-c'!O91</f>
        <v>2683</v>
      </c>
      <c r="F22" s="64">
        <f>'Saisie-c'!P91</f>
        <v>16</v>
      </c>
      <c r="G22" s="143">
        <f>'Saisie-c'!Q91</f>
        <v>167.6875</v>
      </c>
      <c r="H22" s="64">
        <f>'Saisie-c'!R91</f>
        <v>3171</v>
      </c>
      <c r="I22" s="143">
        <f>'Saisie-c'!S91</f>
        <v>198.1875</v>
      </c>
      <c r="J22" s="5"/>
    </row>
    <row r="23" spans="1:10" ht="12.75">
      <c r="A23" s="65">
        <f t="shared" si="0"/>
        <v>20</v>
      </c>
      <c r="B23" s="123" t="str">
        <f>'Saisie-c'!C31</f>
        <v>BCL CAMPION</v>
      </c>
      <c r="C23" s="121" t="str">
        <f>'Saisie-c'!C29</f>
        <v>CAMPION Christophe</v>
      </c>
      <c r="D23" s="121" t="str">
        <f>'Saisie-c'!C30</f>
        <v>LEMAIRE Claude</v>
      </c>
      <c r="E23" s="64">
        <f>'Saisie-c'!O31</f>
        <v>2662</v>
      </c>
      <c r="F23" s="64">
        <f>'Saisie-c'!P31</f>
        <v>16</v>
      </c>
      <c r="G23" s="143">
        <f>'Saisie-c'!Q31</f>
        <v>166.375</v>
      </c>
      <c r="H23" s="64">
        <f>'Saisie-c'!R31</f>
        <v>3158</v>
      </c>
      <c r="I23" s="143">
        <f>'Saisie-c'!S31</f>
        <v>197.375</v>
      </c>
      <c r="J23" s="5"/>
    </row>
    <row r="24" spans="1:10" ht="12.75">
      <c r="A24" s="65">
        <f t="shared" si="0"/>
        <v>21</v>
      </c>
      <c r="B24" s="123" t="str">
        <f>'Saisie-c'!C13</f>
        <v>BCEA BARTHE</v>
      </c>
      <c r="C24" s="121" t="str">
        <f>'Saisie-c'!C11</f>
        <v>BARTHE Martine</v>
      </c>
      <c r="D24" s="121" t="str">
        <f>'Saisie-c'!C12</f>
        <v>BARTHE Daniel</v>
      </c>
      <c r="E24" s="64">
        <f>'Saisie-c'!O13</f>
        <v>2309</v>
      </c>
      <c r="F24" s="64">
        <f>'Saisie-c'!P13</f>
        <v>16</v>
      </c>
      <c r="G24" s="143">
        <f>'Saisie-c'!Q13</f>
        <v>144.3125</v>
      </c>
      <c r="H24" s="64">
        <f>'Saisie-c'!R13</f>
        <v>3157</v>
      </c>
      <c r="I24" s="143">
        <f>'Saisie-c'!S13</f>
        <v>197.3125</v>
      </c>
      <c r="J24" s="5"/>
    </row>
    <row r="25" spans="1:10" ht="12.75">
      <c r="A25" s="65">
        <f t="shared" si="0"/>
        <v>22</v>
      </c>
      <c r="B25" s="123" t="str">
        <f>'Saisie-c'!C28</f>
        <v>BCRD RENAUDINEAU</v>
      </c>
      <c r="C25" s="121" t="str">
        <f>'Saisie-c'!C26</f>
        <v>LESUEUR Arnaud</v>
      </c>
      <c r="D25" s="121" t="str">
        <f>'Saisie-c'!C27</f>
        <v>RENAUDINEAU Eric</v>
      </c>
      <c r="E25" s="64">
        <f>'Saisie-c'!O28</f>
        <v>2792</v>
      </c>
      <c r="F25" s="64">
        <f>'Saisie-c'!P28</f>
        <v>16</v>
      </c>
      <c r="G25" s="143">
        <f>'Saisie-c'!Q28</f>
        <v>174.5</v>
      </c>
      <c r="H25" s="64">
        <f>'Saisie-c'!R28</f>
        <v>3152</v>
      </c>
      <c r="I25" s="143">
        <f>'Saisie-c'!S28</f>
        <v>197</v>
      </c>
      <c r="J25" s="5"/>
    </row>
    <row r="26" spans="1:10" ht="12.75">
      <c r="A26" s="65">
        <f t="shared" si="0"/>
        <v>23</v>
      </c>
      <c r="B26" s="123" t="str">
        <f>'Saisie-c'!C46</f>
        <v>BCAE FERET</v>
      </c>
      <c r="C26" s="121" t="str">
        <f>'Saisie-c'!C44</f>
        <v>DRIEU Eliane</v>
      </c>
      <c r="D26" s="121" t="str">
        <f>'Saisie-c'!C45</f>
        <v>FERET Michel</v>
      </c>
      <c r="E26" s="64">
        <f>'Saisie-c'!O46</f>
        <v>2419</v>
      </c>
      <c r="F26" s="64">
        <f>'Saisie-c'!P46</f>
        <v>16</v>
      </c>
      <c r="G26" s="143">
        <f>'Saisie-c'!Q46</f>
        <v>151.1875</v>
      </c>
      <c r="H26" s="64">
        <f>'Saisie-c'!R46</f>
        <v>3139</v>
      </c>
      <c r="I26" s="143">
        <f>'Saisie-c'!S46</f>
        <v>196.1875</v>
      </c>
      <c r="J26" s="5"/>
    </row>
    <row r="27" spans="1:10" ht="12.75">
      <c r="A27" s="65">
        <f t="shared" si="0"/>
        <v>24</v>
      </c>
      <c r="B27" s="123" t="str">
        <f>'Saisie-c'!C94</f>
        <v>TO BAUDU </v>
      </c>
      <c r="C27" s="121" t="str">
        <f>'Saisie-c'!C92</f>
        <v>BAUDU Sébastien</v>
      </c>
      <c r="D27" s="121" t="str">
        <f>'Saisie-c'!C93</f>
        <v>GUILLOUF Patrice</v>
      </c>
      <c r="E27" s="64">
        <f>'Saisie-c'!O94</f>
        <v>2748</v>
      </c>
      <c r="F27" s="64">
        <f>'Saisie-c'!P94</f>
        <v>16</v>
      </c>
      <c r="G27" s="143">
        <f>'Saisie-c'!Q94</f>
        <v>171.75</v>
      </c>
      <c r="H27" s="64">
        <f>'Saisie-c'!R94</f>
        <v>3124</v>
      </c>
      <c r="I27" s="143">
        <f>'Saisie-c'!S94</f>
        <v>195.25</v>
      </c>
      <c r="J27" s="5"/>
    </row>
    <row r="28" spans="1:10" ht="12.75">
      <c r="A28" s="65">
        <f t="shared" si="0"/>
        <v>25</v>
      </c>
      <c r="B28" s="123" t="str">
        <f>'Saisie-c'!C16</f>
        <v>BCRD LEMAITRE</v>
      </c>
      <c r="C28" s="121" t="str">
        <f>'Saisie-c'!C14</f>
        <v>LEMAITRE Arnaud</v>
      </c>
      <c r="D28" s="121" t="str">
        <f>'Saisie-c'!C15</f>
        <v>LEQUESNE Julien</v>
      </c>
      <c r="E28" s="64">
        <f>'Saisie-c'!O16</f>
        <v>2305</v>
      </c>
      <c r="F28" s="64">
        <f>'Saisie-c'!P16</f>
        <v>16</v>
      </c>
      <c r="G28" s="143">
        <f>'Saisie-c'!Q16</f>
        <v>144.0625</v>
      </c>
      <c r="H28" s="64">
        <f>'Saisie-c'!R16</f>
        <v>3121</v>
      </c>
      <c r="I28" s="143">
        <f>'Saisie-c'!S16</f>
        <v>195.0625</v>
      </c>
      <c r="J28" s="5"/>
    </row>
    <row r="29" spans="1:10" ht="12.75">
      <c r="A29" s="65">
        <f t="shared" si="0"/>
        <v>26</v>
      </c>
      <c r="B29" s="123" t="str">
        <f>'Saisie-c'!C106</f>
        <v>BCRD DEGUINE</v>
      </c>
      <c r="C29" s="121" t="str">
        <f>'Saisie-c'!C104</f>
        <v>AUBERT Claire</v>
      </c>
      <c r="D29" s="121" t="str">
        <f>'Saisie-c'!C105</f>
        <v>DEGUINE Bernard</v>
      </c>
      <c r="E29" s="64">
        <f>'Saisie-c'!O106</f>
        <v>2560</v>
      </c>
      <c r="F29" s="64">
        <f>'Saisie-c'!P106</f>
        <v>16</v>
      </c>
      <c r="G29" s="143">
        <f>'Saisie-c'!Q106</f>
        <v>160</v>
      </c>
      <c r="H29" s="64">
        <f>'Saisie-c'!R106</f>
        <v>3120</v>
      </c>
      <c r="I29" s="143">
        <f>'Saisie-c'!S106</f>
        <v>195</v>
      </c>
      <c r="J29" s="5"/>
    </row>
    <row r="30" spans="1:10" ht="12.75">
      <c r="A30" s="65">
        <f t="shared" si="0"/>
        <v>27</v>
      </c>
      <c r="B30" s="123" t="str">
        <f>'Saisie-c'!C34</f>
        <v>BCAE VITRY</v>
      </c>
      <c r="C30" s="121" t="str">
        <f>'Saisie-c'!C32</f>
        <v>VITRY Thierry</v>
      </c>
      <c r="D30" s="121" t="str">
        <f>'Saisie-c'!C33</f>
        <v>MAGUERO Maxence</v>
      </c>
      <c r="E30" s="64">
        <f>'Saisie-c'!O34</f>
        <v>2537</v>
      </c>
      <c r="F30" s="64">
        <f>'Saisie-c'!P34</f>
        <v>16</v>
      </c>
      <c r="G30" s="143">
        <f>'Saisie-c'!Q34</f>
        <v>158.5625</v>
      </c>
      <c r="H30" s="64">
        <f>'Saisie-c'!R34</f>
        <v>3113</v>
      </c>
      <c r="I30" s="143">
        <f>'Saisie-c'!S34</f>
        <v>194.5625</v>
      </c>
      <c r="J30" s="5"/>
    </row>
    <row r="31" spans="1:10" ht="12.75">
      <c r="A31" s="65">
        <f t="shared" si="0"/>
        <v>28</v>
      </c>
      <c r="B31" s="123" t="str">
        <f>'Saisie-c'!C43</f>
        <v>TITANS CORBET</v>
      </c>
      <c r="C31" s="121" t="str">
        <f>'Saisie-c'!C41</f>
        <v>MALANDIN Jason</v>
      </c>
      <c r="D31" s="121" t="str">
        <f>'Saisie-c'!C42</f>
        <v>CORBET Christophe</v>
      </c>
      <c r="E31" s="64">
        <f>'Saisie-c'!O43</f>
        <v>2691</v>
      </c>
      <c r="F31" s="64">
        <f>'Saisie-c'!P43</f>
        <v>16</v>
      </c>
      <c r="G31" s="143">
        <f>'Saisie-c'!Q43</f>
        <v>168.1875</v>
      </c>
      <c r="H31" s="64">
        <f>'Saisie-c'!R43</f>
        <v>3099</v>
      </c>
      <c r="I31" s="143">
        <f>'Saisie-c'!S43</f>
        <v>193.6875</v>
      </c>
      <c r="J31" s="5"/>
    </row>
    <row r="32" spans="1:10" ht="12.75">
      <c r="A32" s="65">
        <f t="shared" si="0"/>
        <v>29</v>
      </c>
      <c r="B32" s="123" t="str">
        <f>'Saisie-c'!C109</f>
        <v>LAC CANIEL BUQUET</v>
      </c>
      <c r="C32" s="121" t="str">
        <f>'Saisie-c'!C107</f>
        <v>BUQUET Claude</v>
      </c>
      <c r="D32" s="121" t="str">
        <f>'Saisie-c'!C108</f>
        <v>BUQUET Didier</v>
      </c>
      <c r="E32" s="64">
        <f>'Saisie-c'!O109</f>
        <v>2502</v>
      </c>
      <c r="F32" s="64">
        <f>'Saisie-c'!P109</f>
        <v>16</v>
      </c>
      <c r="G32" s="143">
        <f>'Saisie-c'!Q109</f>
        <v>156.375</v>
      </c>
      <c r="H32" s="64">
        <f>'Saisie-c'!R109</f>
        <v>3094</v>
      </c>
      <c r="I32" s="143">
        <f>'Saisie-c'!S109</f>
        <v>193.375</v>
      </c>
      <c r="J32" s="5"/>
    </row>
    <row r="33" spans="1:10" ht="12.75">
      <c r="A33" s="65">
        <f t="shared" si="0"/>
        <v>30</v>
      </c>
      <c r="B33" s="123" t="str">
        <f>'Saisie-c'!C67</f>
        <v>BCRD  PHAM-VAN</v>
      </c>
      <c r="C33" s="121" t="str">
        <f>'Saisie-c'!C65</f>
        <v>VAZ Francisco</v>
      </c>
      <c r="D33" s="121" t="str">
        <f>'Saisie-c'!C66</f>
        <v>PHAM-VAN Josiane</v>
      </c>
      <c r="E33" s="64">
        <f>'Saisie-c'!O67</f>
        <v>2388</v>
      </c>
      <c r="F33" s="64">
        <f>'Saisie-c'!P67</f>
        <v>16</v>
      </c>
      <c r="G33" s="143">
        <f>'Saisie-c'!Q67</f>
        <v>149.25</v>
      </c>
      <c r="H33" s="64">
        <f>'Saisie-c'!R67</f>
        <v>3092</v>
      </c>
      <c r="I33" s="143">
        <f>'Saisie-c'!S67</f>
        <v>193.25</v>
      </c>
      <c r="J33" s="5"/>
    </row>
    <row r="34" spans="1:10" ht="12.75">
      <c r="A34" s="65">
        <f t="shared" si="0"/>
        <v>31</v>
      </c>
      <c r="B34" s="123" t="str">
        <f>'Saisie-c'!C103</f>
        <v>CSG CANU</v>
      </c>
      <c r="C34" s="121" t="str">
        <f>'Saisie-c'!C101</f>
        <v>CANU Yohann</v>
      </c>
      <c r="D34" s="121" t="str">
        <f>'Saisie-c'!C102</f>
        <v>BILLAUX Vivien</v>
      </c>
      <c r="E34" s="64">
        <f>'Saisie-c'!O103</f>
        <v>2721</v>
      </c>
      <c r="F34" s="64">
        <f>'Saisie-c'!P103</f>
        <v>16</v>
      </c>
      <c r="G34" s="143">
        <f>'Saisie-c'!Q103</f>
        <v>170.0625</v>
      </c>
      <c r="H34" s="64">
        <f>'Saisie-c'!R103</f>
        <v>3089</v>
      </c>
      <c r="I34" s="143">
        <f>'Saisie-c'!S103</f>
        <v>193.0625</v>
      </c>
      <c r="J34" s="5"/>
    </row>
    <row r="35" spans="1:10" ht="12.75">
      <c r="A35" s="65">
        <f t="shared" si="0"/>
        <v>32</v>
      </c>
      <c r="B35" s="123" t="str">
        <f>'Saisie-c'!C112</f>
        <v>CHORUS MACKOWIAK</v>
      </c>
      <c r="C35" s="121" t="str">
        <f>'Saisie-c'!C110</f>
        <v>MACKOWIAK Patricia</v>
      </c>
      <c r="D35" s="121" t="str">
        <f>'Saisie-c'!C111</f>
        <v>MACKOWIAK Jean-Luc</v>
      </c>
      <c r="E35" s="64">
        <f>'Saisie-c'!O112</f>
        <v>2388</v>
      </c>
      <c r="F35" s="64">
        <f>'Saisie-c'!P112</f>
        <v>16</v>
      </c>
      <c r="G35" s="143">
        <f>'Saisie-c'!Q112</f>
        <v>149.25</v>
      </c>
      <c r="H35" s="64">
        <f>'Saisie-c'!R112</f>
        <v>3068</v>
      </c>
      <c r="I35" s="143">
        <f>'Saisie-c'!S112</f>
        <v>191.75</v>
      </c>
      <c r="J35" s="5"/>
    </row>
    <row r="36" spans="1:10" ht="12.75">
      <c r="A36" s="65">
        <f t="shared" si="0"/>
        <v>33</v>
      </c>
      <c r="B36" s="123" t="str">
        <f>'Saisie-c'!C49</f>
        <v>TITANS MAUSSION</v>
      </c>
      <c r="C36" s="121" t="str">
        <f>'Saisie-c'!C47</f>
        <v>MAUSSION Maïté</v>
      </c>
      <c r="D36" s="121" t="str">
        <f>'Saisie-c'!C48</f>
        <v>CHEVALIER Cédric</v>
      </c>
      <c r="E36" s="64">
        <f>'Saisie-c'!O49</f>
        <v>2415</v>
      </c>
      <c r="F36" s="64">
        <f>'Saisie-c'!P49</f>
        <v>16</v>
      </c>
      <c r="G36" s="143">
        <f>'Saisie-c'!Q49</f>
        <v>150.9375</v>
      </c>
      <c r="H36" s="64">
        <f>'Saisie-c'!R49</f>
        <v>3055</v>
      </c>
      <c r="I36" s="143">
        <f>'Saisie-c'!S49</f>
        <v>190.9375</v>
      </c>
      <c r="J36" s="5"/>
    </row>
    <row r="37" spans="1:10" ht="12.75">
      <c r="A37" s="65">
        <f t="shared" si="0"/>
        <v>34</v>
      </c>
      <c r="B37" s="123" t="str">
        <f>'Saisie-c'!C100</f>
        <v>LEZARD SOUDRY</v>
      </c>
      <c r="C37" s="121" t="str">
        <f>'Saisie-c'!C98</f>
        <v>DEGLOS Roselyne</v>
      </c>
      <c r="D37" s="121" t="str">
        <f>'Saisie-c'!C99</f>
        <v>SOUDRY Robin</v>
      </c>
      <c r="E37" s="64">
        <f>'Saisie-c'!O100</f>
        <v>2061</v>
      </c>
      <c r="F37" s="64">
        <f>'Saisie-c'!P100</f>
        <v>16</v>
      </c>
      <c r="G37" s="143">
        <f>'Saisie-c'!Q100</f>
        <v>128.8125</v>
      </c>
      <c r="H37" s="64">
        <f>'Saisie-c'!R100</f>
        <v>2989</v>
      </c>
      <c r="I37" s="143">
        <f>'Saisie-c'!S100</f>
        <v>186.8125</v>
      </c>
      <c r="J37" s="5"/>
    </row>
    <row r="38" spans="1:9" ht="12.75">
      <c r="A38" s="65">
        <f t="shared" si="0"/>
        <v>35</v>
      </c>
      <c r="B38" s="123" t="str">
        <f>'Saisie-c'!C22</f>
        <v>DRAKKAR GERMAIN</v>
      </c>
      <c r="C38" s="121" t="str">
        <f>'Saisie-c'!C20</f>
        <v>GERMAIN Arnaud</v>
      </c>
      <c r="D38" s="121" t="str">
        <f>'Saisie-c'!C21</f>
        <v>MONTAUFROY Martial</v>
      </c>
      <c r="E38" s="64">
        <f>'Saisie-c'!O22</f>
        <v>2481</v>
      </c>
      <c r="F38" s="64">
        <f>'Saisie-c'!P22</f>
        <v>16</v>
      </c>
      <c r="G38" s="143">
        <f>'Saisie-c'!Q22</f>
        <v>155.0625</v>
      </c>
      <c r="H38" s="64">
        <f>'Saisie-c'!R22</f>
        <v>2977</v>
      </c>
      <c r="I38" s="143">
        <f>'Saisie-c'!S22</f>
        <v>186.0625</v>
      </c>
    </row>
    <row r="39" spans="1:9" ht="12.75">
      <c r="A39" s="65">
        <f t="shared" si="0"/>
        <v>36</v>
      </c>
      <c r="B39" s="123" t="str">
        <f>'Saisie-c'!C97</f>
        <v>La MIVOIE AUBERT</v>
      </c>
      <c r="C39" s="121" t="str">
        <f>'Saisie-c'!C95</f>
        <v>AUBERT Virginie</v>
      </c>
      <c r="D39" s="121" t="str">
        <f>'Saisie-c'!C96</f>
        <v>PIERRAIN Christophe</v>
      </c>
      <c r="E39" s="64">
        <f>'Saisie-c'!O97</f>
        <v>2331</v>
      </c>
      <c r="F39" s="64">
        <f>'Saisie-c'!P97</f>
        <v>16</v>
      </c>
      <c r="G39" s="143">
        <f>'Saisie-c'!Q97</f>
        <v>145.6875</v>
      </c>
      <c r="H39" s="64">
        <f>'Saisie-c'!R97</f>
        <v>2963</v>
      </c>
      <c r="I39" s="143">
        <f>'Saisie-c'!S97</f>
        <v>185.1875</v>
      </c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21" sqref="N21"/>
    </sheetView>
  </sheetViews>
  <sheetFormatPr defaultColWidth="11.00390625" defaultRowHeight="12.75"/>
  <cols>
    <col min="1" max="1" width="5.375" style="0" customWidth="1"/>
    <col min="2" max="2" width="9.125" style="119" customWidth="1"/>
    <col min="3" max="3" width="23.25390625" style="21" customWidth="1"/>
    <col min="4" max="4" width="11.125" style="113" customWidth="1"/>
    <col min="5" max="5" width="6.375" style="31" customWidth="1"/>
    <col min="6" max="6" width="10.75390625" style="114" customWidth="1"/>
    <col min="7" max="7" width="10.00390625" style="113" customWidth="1"/>
    <col min="8" max="8" width="9.25390625" style="31" customWidth="1"/>
    <col min="9" max="9" width="11.375" style="2" customWidth="1"/>
    <col min="10" max="10" width="6.375" style="2" customWidth="1"/>
    <col min="11" max="11" width="8.375" style="2" customWidth="1"/>
    <col min="12" max="12" width="7.125" style="2" customWidth="1"/>
    <col min="13" max="13" width="10.00390625" style="2" customWidth="1"/>
  </cols>
  <sheetData>
    <row r="1" spans="1:9" ht="18" customHeight="1">
      <c r="A1" s="166" t="s">
        <v>6</v>
      </c>
      <c r="B1" s="166"/>
      <c r="C1" s="166"/>
      <c r="D1" s="166"/>
      <c r="E1" s="166"/>
      <c r="F1" s="166"/>
      <c r="G1" s="166"/>
      <c r="H1" s="82"/>
      <c r="I1" s="15"/>
    </row>
    <row r="2" spans="1:7" ht="12.75" customHeight="1">
      <c r="A2" s="19"/>
      <c r="B2" s="115"/>
      <c r="C2" s="20"/>
      <c r="D2" s="104"/>
      <c r="E2" s="105"/>
      <c r="F2" s="106"/>
      <c r="G2" s="104"/>
    </row>
    <row r="3" spans="2:15" ht="12.75" customHeight="1">
      <c r="B3" s="116" t="s">
        <v>1041</v>
      </c>
      <c r="C3" s="41" t="s">
        <v>13</v>
      </c>
      <c r="D3" s="107" t="s">
        <v>8</v>
      </c>
      <c r="E3" s="108" t="s">
        <v>1</v>
      </c>
      <c r="F3" s="109" t="s">
        <v>1174</v>
      </c>
      <c r="G3" s="107" t="s">
        <v>7</v>
      </c>
      <c r="H3" s="67" t="s">
        <v>1062</v>
      </c>
      <c r="I3" s="68"/>
      <c r="N3" s="1"/>
      <c r="O3" s="1"/>
    </row>
    <row r="4" spans="1:15" ht="12.75">
      <c r="A4" s="4">
        <f>1</f>
        <v>1</v>
      </c>
      <c r="B4" s="117" t="str">
        <f>'Saisie-c'!B60</f>
        <v>12 104191</v>
      </c>
      <c r="C4" s="102" t="str">
        <f>'Saisie-c'!C60</f>
        <v>VIRLOUVET Olivier</v>
      </c>
      <c r="D4" s="111">
        <f>'Saisie-c'!O60</f>
        <v>1439</v>
      </c>
      <c r="E4" s="111">
        <f>'Saisie-c'!P60</f>
        <v>8</v>
      </c>
      <c r="F4" s="152">
        <f>'Saisie-c'!Q60</f>
        <v>179.875</v>
      </c>
      <c r="G4" s="111">
        <f>'Saisie-c'!R60</f>
        <v>1759</v>
      </c>
      <c r="H4" s="152">
        <f>'Saisie-c'!S60</f>
        <v>219.875</v>
      </c>
      <c r="I4" s="68"/>
      <c r="N4" s="1"/>
      <c r="O4" s="1"/>
    </row>
    <row r="5" spans="1:15" ht="12.75">
      <c r="A5" s="4">
        <f aca="true" t="shared" si="0" ref="A5:A68">A4+1</f>
        <v>2</v>
      </c>
      <c r="B5" s="117" t="str">
        <f>'Saisie-c'!B80</f>
        <v>94 73517</v>
      </c>
      <c r="C5" s="103" t="str">
        <f>'Saisie-c'!C80</f>
        <v>LEROUGE Philippe</v>
      </c>
      <c r="D5" s="111">
        <f>'Saisie-c'!O80</f>
        <v>1517</v>
      </c>
      <c r="E5" s="111">
        <f>'Saisie-c'!P80</f>
        <v>8</v>
      </c>
      <c r="F5" s="152">
        <f>'Saisie-c'!Q80</f>
        <v>189.625</v>
      </c>
      <c r="G5" s="111">
        <f>'Saisie-c'!R80</f>
        <v>1757</v>
      </c>
      <c r="H5" s="152">
        <f>'Saisie-c'!S80</f>
        <v>219.625</v>
      </c>
      <c r="I5" s="68"/>
      <c r="N5" s="1"/>
      <c r="O5" s="1"/>
    </row>
    <row r="6" spans="1:15" ht="12.75">
      <c r="A6" s="4">
        <f t="shared" si="0"/>
        <v>3</v>
      </c>
      <c r="B6" s="117" t="str">
        <f>'Saisie-c'!B89</f>
        <v>7 93017</v>
      </c>
      <c r="C6" s="103" t="str">
        <f>'Saisie-c'!C89</f>
        <v>LECOURT Pascal</v>
      </c>
      <c r="D6" s="111">
        <f>'Saisie-c'!O89</f>
        <v>1393</v>
      </c>
      <c r="E6" s="111">
        <f>'Saisie-c'!P89</f>
        <v>8</v>
      </c>
      <c r="F6" s="152">
        <f>'Saisie-c'!Q89</f>
        <v>174.125</v>
      </c>
      <c r="G6" s="111">
        <f>'Saisie-c'!R89</f>
        <v>1729</v>
      </c>
      <c r="H6" s="152">
        <f>'Saisie-c'!S89</f>
        <v>216.125</v>
      </c>
      <c r="I6" s="68"/>
      <c r="N6" s="1"/>
      <c r="O6" s="1"/>
    </row>
    <row r="7" spans="1:15" ht="12.75">
      <c r="A7" s="4">
        <f t="shared" si="0"/>
        <v>4</v>
      </c>
      <c r="B7" s="117" t="str">
        <f>'Saisie-c'!B87</f>
        <v>9 97833</v>
      </c>
      <c r="C7" s="103" t="str">
        <f>'Saisie-c'!C87</f>
        <v>LE GALL Pascal</v>
      </c>
      <c r="D7" s="111">
        <f>'Saisie-c'!O87</f>
        <v>1378</v>
      </c>
      <c r="E7" s="111">
        <f>'Saisie-c'!P87</f>
        <v>8</v>
      </c>
      <c r="F7" s="152">
        <f>'Saisie-c'!Q87</f>
        <v>172.25</v>
      </c>
      <c r="G7" s="111">
        <f>'Saisie-c'!R87</f>
        <v>1690</v>
      </c>
      <c r="H7" s="152">
        <f>'Saisie-c'!S87</f>
        <v>211.25</v>
      </c>
      <c r="I7" s="68"/>
      <c r="N7" s="1"/>
      <c r="O7" s="1"/>
    </row>
    <row r="8" spans="1:15" ht="12.75">
      <c r="A8" s="4">
        <f t="shared" si="0"/>
        <v>5</v>
      </c>
      <c r="B8" s="117" t="str">
        <f>'Saisie-c'!B57</f>
        <v>89 58530</v>
      </c>
      <c r="C8" s="103" t="str">
        <f>'Saisie-c'!C57</f>
        <v>MOLINAS Christian</v>
      </c>
      <c r="D8" s="110">
        <f>'Saisie-c'!O57</f>
        <v>1449</v>
      </c>
      <c r="E8" s="110">
        <f>'Saisie-c'!P57</f>
        <v>8</v>
      </c>
      <c r="F8" s="152">
        <f>'Saisie-c'!Q57</f>
        <v>181.125</v>
      </c>
      <c r="G8" s="110">
        <f>'Saisie-c'!R57</f>
        <v>1689</v>
      </c>
      <c r="H8" s="152">
        <f>'Saisie-c'!S57</f>
        <v>211.125</v>
      </c>
      <c r="I8" s="68"/>
      <c r="N8" s="1"/>
      <c r="O8" s="1"/>
    </row>
    <row r="9" spans="1:15" ht="12.75">
      <c r="A9" s="4">
        <f t="shared" si="0"/>
        <v>6</v>
      </c>
      <c r="B9" s="117" t="str">
        <f>'Saisie-c'!B6</f>
        <v>12 103102</v>
      </c>
      <c r="C9" s="102" t="str">
        <f>'Saisie-c'!C6</f>
        <v>CLARE Jean-Marc</v>
      </c>
      <c r="D9" s="110">
        <f>'Saisie-c'!O6</f>
        <v>1251</v>
      </c>
      <c r="E9" s="110">
        <f>'Saisie-c'!P6</f>
        <v>8</v>
      </c>
      <c r="F9" s="152">
        <f>'Saisie-c'!Q6</f>
        <v>156.375</v>
      </c>
      <c r="G9" s="110">
        <f>'Saisie-c'!R6</f>
        <v>1675</v>
      </c>
      <c r="H9" s="152">
        <f>'Saisie-c'!S6</f>
        <v>209.375</v>
      </c>
      <c r="I9" s="68"/>
      <c r="N9" s="1"/>
      <c r="O9" s="1"/>
    </row>
    <row r="10" spans="1:15" ht="12.75">
      <c r="A10" s="4">
        <f t="shared" si="0"/>
        <v>7</v>
      </c>
      <c r="B10" s="117" t="str">
        <f>'Saisie-c'!B24</f>
        <v>12 103141</v>
      </c>
      <c r="C10" s="102" t="str">
        <f>'Saisie-c'!C24</f>
        <v>BERTHELOT Jean-Paul</v>
      </c>
      <c r="D10" s="110">
        <f>'Saisie-c'!O24</f>
        <v>1280</v>
      </c>
      <c r="E10" s="110">
        <f>'Saisie-c'!P24</f>
        <v>8</v>
      </c>
      <c r="F10" s="152">
        <f>'Saisie-c'!Q24</f>
        <v>160</v>
      </c>
      <c r="G10" s="110">
        <f>'Saisie-c'!R24</f>
        <v>1672</v>
      </c>
      <c r="H10" s="152">
        <f>'Saisie-c'!S24</f>
        <v>209</v>
      </c>
      <c r="I10" s="68"/>
      <c r="N10" s="1"/>
      <c r="O10" s="1"/>
    </row>
    <row r="11" spans="1:15" ht="12.75">
      <c r="A11" s="4">
        <f t="shared" si="0"/>
        <v>8</v>
      </c>
      <c r="B11" s="168" t="str">
        <f>'Saisie-c'!B38</f>
        <v>8 96537</v>
      </c>
      <c r="C11" s="169" t="str">
        <f>'Saisie-c'!C38</f>
        <v>GHESQUIER Lydie</v>
      </c>
      <c r="D11" s="170">
        <f>'Saisie-c'!O38</f>
        <v>1314</v>
      </c>
      <c r="E11" s="170">
        <f>'Saisie-c'!P38</f>
        <v>8</v>
      </c>
      <c r="F11" s="171">
        <f>'Saisie-c'!Q38</f>
        <v>164.25</v>
      </c>
      <c r="G11" s="170">
        <f>'Saisie-c'!R38</f>
        <v>1666</v>
      </c>
      <c r="H11" s="171">
        <f>'Saisie-c'!S38</f>
        <v>208.25</v>
      </c>
      <c r="I11" s="68"/>
      <c r="N11" s="1"/>
      <c r="O11" s="1"/>
    </row>
    <row r="12" spans="1:11" ht="12.75">
      <c r="A12" s="4">
        <f t="shared" si="0"/>
        <v>9</v>
      </c>
      <c r="B12" s="117" t="str">
        <f>'Saisie-c'!B18</f>
        <v>3 64834</v>
      </c>
      <c r="C12" s="102" t="str">
        <f>'Saisie-c'!C18</f>
        <v>MAGUERO Philippe</v>
      </c>
      <c r="D12" s="110">
        <f>'Saisie-c'!O18</f>
        <v>1398</v>
      </c>
      <c r="E12" s="110">
        <f>'Saisie-c'!P18</f>
        <v>8</v>
      </c>
      <c r="F12" s="152">
        <f>'Saisie-c'!Q18</f>
        <v>174.75</v>
      </c>
      <c r="G12" s="110">
        <f>'Saisie-c'!R18</f>
        <v>1662</v>
      </c>
      <c r="H12" s="152">
        <f>'Saisie-c'!S18</f>
        <v>207.75</v>
      </c>
      <c r="I12" s="68"/>
      <c r="K12" s="28"/>
    </row>
    <row r="13" spans="1:9" ht="12.75">
      <c r="A13" s="4">
        <f t="shared" si="0"/>
        <v>10</v>
      </c>
      <c r="B13" s="168" t="str">
        <f>'Saisie-c'!B35</f>
        <v>87 51453</v>
      </c>
      <c r="C13" s="169" t="str">
        <f>'Saisie-c'!C35</f>
        <v>REITEL Annie</v>
      </c>
      <c r="D13" s="170">
        <f>'Saisie-c'!O35</f>
        <v>1314</v>
      </c>
      <c r="E13" s="170">
        <f>'Saisie-c'!P35</f>
        <v>8</v>
      </c>
      <c r="F13" s="171">
        <f>'Saisie-c'!Q35</f>
        <v>164.25</v>
      </c>
      <c r="G13" s="170">
        <f>'Saisie-c'!R35</f>
        <v>1658</v>
      </c>
      <c r="H13" s="171">
        <f>'Saisie-c'!S35</f>
        <v>207.25</v>
      </c>
      <c r="I13" s="68"/>
    </row>
    <row r="14" spans="1:9" ht="12.75">
      <c r="A14" s="4">
        <f t="shared" si="0"/>
        <v>11</v>
      </c>
      <c r="B14" s="117" t="str">
        <f>'Saisie-c'!B50</f>
        <v>13 105316</v>
      </c>
      <c r="C14" s="102" t="str">
        <f>'Saisie-c'!C50</f>
        <v>BIDAULT Daniel</v>
      </c>
      <c r="D14" s="110">
        <f>'Saisie-c'!O50</f>
        <v>1274</v>
      </c>
      <c r="E14" s="110">
        <f>'Saisie-c'!P50</f>
        <v>8</v>
      </c>
      <c r="F14" s="152">
        <f>'Saisie-c'!Q50</f>
        <v>159.25</v>
      </c>
      <c r="G14" s="110">
        <f>'Saisie-c'!R50</f>
        <v>1658</v>
      </c>
      <c r="H14" s="152">
        <f>'Saisie-c'!S50</f>
        <v>207.25</v>
      </c>
      <c r="I14" s="68"/>
    </row>
    <row r="15" spans="1:9" ht="12.75">
      <c r="A15" s="4">
        <f t="shared" si="0"/>
        <v>12</v>
      </c>
      <c r="B15" s="117" t="str">
        <f>'Saisie-c'!B69</f>
        <v>5 90547</v>
      </c>
      <c r="C15" s="103" t="str">
        <f>'Saisie-c'!C69</f>
        <v>DEHAIS Pascal</v>
      </c>
      <c r="D15" s="111">
        <f>'Saisie-c'!O69</f>
        <v>1358</v>
      </c>
      <c r="E15" s="111">
        <f>'Saisie-c'!P69</f>
        <v>8</v>
      </c>
      <c r="F15" s="152">
        <f>'Saisie-c'!Q69</f>
        <v>169.75</v>
      </c>
      <c r="G15" s="111">
        <f>'Saisie-c'!R69</f>
        <v>1654</v>
      </c>
      <c r="H15" s="152">
        <f>'Saisie-c'!S69</f>
        <v>206.75</v>
      </c>
      <c r="I15" s="68"/>
    </row>
    <row r="16" spans="1:9" ht="12.75">
      <c r="A16" s="4">
        <f t="shared" si="0"/>
        <v>13</v>
      </c>
      <c r="B16" s="168" t="str">
        <f>'Saisie-c'!B83</f>
        <v>13 104953</v>
      </c>
      <c r="C16" s="172" t="str">
        <f>'Saisie-c'!C83</f>
        <v>TOUTAIN Magalie</v>
      </c>
      <c r="D16" s="173">
        <f>'Saisie-c'!O83</f>
        <v>1181</v>
      </c>
      <c r="E16" s="173">
        <f>'Saisie-c'!P83</f>
        <v>8</v>
      </c>
      <c r="F16" s="171">
        <f>'Saisie-c'!Q83</f>
        <v>147.625</v>
      </c>
      <c r="G16" s="173">
        <f>'Saisie-c'!R83</f>
        <v>1645</v>
      </c>
      <c r="H16" s="171">
        <f>'Saisie-c'!S83</f>
        <v>205.625</v>
      </c>
      <c r="I16" s="68"/>
    </row>
    <row r="17" spans="1:9" ht="12.75">
      <c r="A17" s="4">
        <f t="shared" si="0"/>
        <v>14</v>
      </c>
      <c r="B17" s="117" t="str">
        <f>'Saisie-c'!B86</f>
        <v>87 51459</v>
      </c>
      <c r="C17" s="103" t="str">
        <f>'Saisie-c'!C86</f>
        <v>ESCARBASSIERE Serge</v>
      </c>
      <c r="D17" s="111">
        <f>'Saisie-c'!O86</f>
        <v>1362</v>
      </c>
      <c r="E17" s="111">
        <f>'Saisie-c'!P86</f>
        <v>8</v>
      </c>
      <c r="F17" s="152">
        <f>'Saisie-c'!Q86</f>
        <v>170.25</v>
      </c>
      <c r="G17" s="111">
        <f>'Saisie-c'!R86</f>
        <v>1642</v>
      </c>
      <c r="H17" s="152">
        <f>'Saisie-c'!S86</f>
        <v>205.25</v>
      </c>
      <c r="I17" s="68"/>
    </row>
    <row r="18" spans="1:11" ht="12.75">
      <c r="A18" s="4">
        <f t="shared" si="0"/>
        <v>15</v>
      </c>
      <c r="B18" s="117" t="str">
        <f>'Saisie-c'!B68</f>
        <v>5 88588</v>
      </c>
      <c r="C18" s="103" t="str">
        <f>'Saisie-c'!C68</f>
        <v>AUGER Philippe</v>
      </c>
      <c r="D18" s="111">
        <f>'Saisie-c'!O68</f>
        <v>1361</v>
      </c>
      <c r="E18" s="111">
        <f>'Saisie-c'!P68</f>
        <v>8</v>
      </c>
      <c r="F18" s="152">
        <f>'Saisie-c'!Q68</f>
        <v>170.125</v>
      </c>
      <c r="G18" s="111">
        <f>'Saisie-c'!R68</f>
        <v>1641</v>
      </c>
      <c r="H18" s="152">
        <f>'Saisie-c'!S68</f>
        <v>205.125</v>
      </c>
      <c r="I18" s="68"/>
      <c r="K18" s="167"/>
    </row>
    <row r="19" spans="1:9" ht="12.75">
      <c r="A19" s="4">
        <f t="shared" si="0"/>
        <v>16</v>
      </c>
      <c r="B19" s="117" t="str">
        <f>'Saisie-c'!B36</f>
        <v>85 15748</v>
      </c>
      <c r="C19" s="102" t="str">
        <f>'Saisie-c'!C36</f>
        <v>REITEL Jean-Jacques</v>
      </c>
      <c r="D19" s="110">
        <f>'Saisie-c'!O36</f>
        <v>1415</v>
      </c>
      <c r="E19" s="110">
        <f>'Saisie-c'!P36</f>
        <v>8</v>
      </c>
      <c r="F19" s="152">
        <f>'Saisie-c'!Q36</f>
        <v>176.875</v>
      </c>
      <c r="G19" s="110">
        <f>'Saisie-c'!R36</f>
        <v>1639</v>
      </c>
      <c r="H19" s="152">
        <f>'Saisie-c'!S36</f>
        <v>204.875</v>
      </c>
      <c r="I19" s="68"/>
    </row>
    <row r="20" spans="1:13" ht="12.75">
      <c r="A20" s="4">
        <f t="shared" si="0"/>
        <v>17</v>
      </c>
      <c r="B20" s="168" t="str">
        <f>'Saisie-c'!B110</f>
        <v>9 97583</v>
      </c>
      <c r="C20" s="172" t="str">
        <f>'Saisie-c'!C110</f>
        <v>MACKOWIAK Patricia</v>
      </c>
      <c r="D20" s="173">
        <f>'Saisie-c'!O110</f>
        <v>1261</v>
      </c>
      <c r="E20" s="173">
        <f>'Saisie-c'!P110</f>
        <v>8</v>
      </c>
      <c r="F20" s="171">
        <f>'Saisie-c'!Q110</f>
        <v>157.625</v>
      </c>
      <c r="G20" s="173">
        <f>'Saisie-c'!R110</f>
        <v>1637</v>
      </c>
      <c r="H20" s="171">
        <f>'Saisie-c'!S110</f>
        <v>204.625</v>
      </c>
      <c r="I20" s="68"/>
      <c r="J20" s="3"/>
      <c r="K20" s="3"/>
      <c r="L20" s="3"/>
      <c r="M20" s="3"/>
    </row>
    <row r="21" spans="1:13" ht="12.75">
      <c r="A21" s="4">
        <f t="shared" si="0"/>
        <v>18</v>
      </c>
      <c r="B21" s="117" t="str">
        <f>'Saisie-c'!B42</f>
        <v>10 99461</v>
      </c>
      <c r="C21" s="102" t="str">
        <f>'Saisie-c'!C42</f>
        <v>CORBET Christophe</v>
      </c>
      <c r="D21" s="110">
        <f>'Saisie-c'!O42</f>
        <v>1392</v>
      </c>
      <c r="E21" s="110">
        <f>'Saisie-c'!P42</f>
        <v>8</v>
      </c>
      <c r="F21" s="152">
        <f>'Saisie-c'!Q42</f>
        <v>174</v>
      </c>
      <c r="G21" s="110">
        <f>'Saisie-c'!R42</f>
        <v>1632</v>
      </c>
      <c r="H21" s="152">
        <f>'Saisie-c'!S42</f>
        <v>204</v>
      </c>
      <c r="I21" s="68"/>
      <c r="J21" s="3"/>
      <c r="K21" s="3"/>
      <c r="L21" s="3"/>
      <c r="M21" s="3"/>
    </row>
    <row r="22" spans="1:13" ht="12.75">
      <c r="A22" s="4">
        <f t="shared" si="0"/>
        <v>19</v>
      </c>
      <c r="B22" s="117" t="str">
        <f>'Saisie-c'!B29</f>
        <v>99 41754</v>
      </c>
      <c r="C22" s="102" t="str">
        <f>'Saisie-c'!C29</f>
        <v>CAMPION Christophe</v>
      </c>
      <c r="D22" s="110">
        <f>'Saisie-c'!O29</f>
        <v>1389</v>
      </c>
      <c r="E22" s="110">
        <f>'Saisie-c'!P29</f>
        <v>8</v>
      </c>
      <c r="F22" s="152">
        <f>'Saisie-c'!Q29</f>
        <v>173.625</v>
      </c>
      <c r="G22" s="110">
        <f>'Saisie-c'!R29</f>
        <v>1629</v>
      </c>
      <c r="H22" s="152">
        <f>'Saisie-c'!S29</f>
        <v>203.625</v>
      </c>
      <c r="I22" s="68"/>
      <c r="J22" s="3"/>
      <c r="K22" s="3"/>
      <c r="L22" s="3"/>
      <c r="M22" s="3"/>
    </row>
    <row r="23" spans="1:13" ht="12.75">
      <c r="A23" s="4">
        <f t="shared" si="0"/>
        <v>20</v>
      </c>
      <c r="B23" s="168" t="str">
        <f>'Saisie-c'!B77</f>
        <v>3 64878</v>
      </c>
      <c r="C23" s="172" t="str">
        <f>'Saisie-c'!C77</f>
        <v>AGOSTON Agnès</v>
      </c>
      <c r="D23" s="173">
        <f>'Saisie-c'!O77</f>
        <v>1305</v>
      </c>
      <c r="E23" s="173">
        <f>'Saisie-c'!P77</f>
        <v>8</v>
      </c>
      <c r="F23" s="171">
        <f>'Saisie-c'!Q77</f>
        <v>163.125</v>
      </c>
      <c r="G23" s="173">
        <f>'Saisie-c'!R77</f>
        <v>1625</v>
      </c>
      <c r="H23" s="171">
        <f>'Saisie-c'!S77</f>
        <v>203.125</v>
      </c>
      <c r="I23" s="68"/>
      <c r="J23" s="3"/>
      <c r="K23" s="3"/>
      <c r="L23" s="3"/>
      <c r="M23" s="3"/>
    </row>
    <row r="24" spans="1:9" ht="12.75">
      <c r="A24" s="4">
        <f t="shared" si="0"/>
        <v>21</v>
      </c>
      <c r="B24" s="117" t="str">
        <f>'Saisie-c'!B45</f>
        <v>2 63894</v>
      </c>
      <c r="C24" s="102" t="str">
        <f>'Saisie-c'!C45</f>
        <v>FERET Michel</v>
      </c>
      <c r="D24" s="110">
        <f>'Saisie-c'!O45</f>
        <v>1365</v>
      </c>
      <c r="E24" s="110">
        <f>'Saisie-c'!P45</f>
        <v>8</v>
      </c>
      <c r="F24" s="152">
        <f>'Saisie-c'!Q45</f>
        <v>170.625</v>
      </c>
      <c r="G24" s="110">
        <f>'Saisie-c'!R45</f>
        <v>1621</v>
      </c>
      <c r="H24" s="152">
        <f>'Saisie-c'!S45</f>
        <v>202.625</v>
      </c>
      <c r="I24" s="68"/>
    </row>
    <row r="25" spans="1:9" ht="12.75">
      <c r="A25" s="4">
        <f t="shared" si="0"/>
        <v>22</v>
      </c>
      <c r="B25" s="168" t="str">
        <f>'Saisie-c'!B74</f>
        <v>84 36843</v>
      </c>
      <c r="C25" s="172" t="str">
        <f>'Saisie-c'!C74</f>
        <v>LANOS Nicole</v>
      </c>
      <c r="D25" s="173">
        <f>'Saisie-c'!O74</f>
        <v>1333</v>
      </c>
      <c r="E25" s="173">
        <f>'Saisie-c'!P74</f>
        <v>8</v>
      </c>
      <c r="F25" s="171">
        <f>'Saisie-c'!Q74</f>
        <v>166.625</v>
      </c>
      <c r="G25" s="173">
        <f>'Saisie-c'!R74</f>
        <v>1621</v>
      </c>
      <c r="H25" s="171">
        <f>'Saisie-c'!S74</f>
        <v>202.625</v>
      </c>
      <c r="I25" s="68"/>
    </row>
    <row r="26" spans="1:9" ht="12.75">
      <c r="A26" s="4">
        <f t="shared" si="0"/>
        <v>23</v>
      </c>
      <c r="B26" s="117" t="str">
        <f>'Saisie-c'!B8</f>
        <v>89 60462</v>
      </c>
      <c r="C26" s="102" t="str">
        <f>'Saisie-c'!C8</f>
        <v>AUDEJEAN Alain</v>
      </c>
      <c r="D26" s="110">
        <f>'Saisie-c'!O8</f>
        <v>1346</v>
      </c>
      <c r="E26" s="110">
        <f>'Saisie-c'!P8</f>
        <v>8</v>
      </c>
      <c r="F26" s="152">
        <f>'Saisie-c'!Q8</f>
        <v>168.25</v>
      </c>
      <c r="G26" s="110">
        <f>'Saisie-c'!R8</f>
        <v>1618</v>
      </c>
      <c r="H26" s="152">
        <f>'Saisie-c'!S8</f>
        <v>202.25</v>
      </c>
      <c r="I26" s="68"/>
    </row>
    <row r="27" spans="1:9" ht="12.75">
      <c r="A27" s="4">
        <f t="shared" si="0"/>
        <v>24</v>
      </c>
      <c r="B27" s="117" t="str">
        <f>'Saisie-c'!B26</f>
        <v>0 60837</v>
      </c>
      <c r="C27" s="102" t="str">
        <f>'Saisie-c'!C26</f>
        <v>LESUEUR Arnaud</v>
      </c>
      <c r="D27" s="110">
        <f>'Saisie-c'!O26</f>
        <v>1496</v>
      </c>
      <c r="E27" s="110">
        <f>'Saisie-c'!P26</f>
        <v>8</v>
      </c>
      <c r="F27" s="152">
        <f>'Saisie-c'!Q26</f>
        <v>187</v>
      </c>
      <c r="G27" s="110">
        <f>'Saisie-c'!R26</f>
        <v>1616</v>
      </c>
      <c r="H27" s="152">
        <f>'Saisie-c'!S26</f>
        <v>202</v>
      </c>
      <c r="I27" s="68"/>
    </row>
    <row r="28" spans="1:9" ht="12.75">
      <c r="A28" s="4">
        <f t="shared" si="0"/>
        <v>25</v>
      </c>
      <c r="B28" s="168" t="str">
        <f>'Saisie-c'!B17</f>
        <v>98 40908</v>
      </c>
      <c r="C28" s="169" t="str">
        <f>'Saisie-c'!C17</f>
        <v>HOMBOURGER Thérèse</v>
      </c>
      <c r="D28" s="170">
        <f>'Saisie-c'!O17</f>
        <v>1167</v>
      </c>
      <c r="E28" s="170">
        <f>'Saisie-c'!P17</f>
        <v>8</v>
      </c>
      <c r="F28" s="171">
        <f>'Saisie-c'!Q17</f>
        <v>145.875</v>
      </c>
      <c r="G28" s="170">
        <f>'Saisie-c'!R17</f>
        <v>1615</v>
      </c>
      <c r="H28" s="171">
        <f>'Saisie-c'!S17</f>
        <v>201.875</v>
      </c>
      <c r="I28" s="68"/>
    </row>
    <row r="29" spans="1:9" ht="12.75">
      <c r="A29" s="4">
        <f t="shared" si="0"/>
        <v>26</v>
      </c>
      <c r="B29" s="168" t="str">
        <f>'Saisie-c'!B71</f>
        <v>87 52460</v>
      </c>
      <c r="C29" s="172" t="str">
        <f>'Saisie-c'!C71</f>
        <v>LAMOULLER Ida</v>
      </c>
      <c r="D29" s="173">
        <f>'Saisie-c'!O71</f>
        <v>1334</v>
      </c>
      <c r="E29" s="173">
        <f>'Saisie-c'!P71</f>
        <v>8</v>
      </c>
      <c r="F29" s="171">
        <f>'Saisie-c'!Q71</f>
        <v>166.75</v>
      </c>
      <c r="G29" s="173">
        <f>'Saisie-c'!R71</f>
        <v>1614</v>
      </c>
      <c r="H29" s="171">
        <f>'Saisie-c'!S71</f>
        <v>201.75</v>
      </c>
      <c r="I29" s="68"/>
    </row>
    <row r="30" spans="1:9" ht="12.75">
      <c r="A30" s="4">
        <f t="shared" si="0"/>
        <v>27</v>
      </c>
      <c r="B30" s="117" t="str">
        <f>'Saisie-c'!B63</f>
        <v>7 93267</v>
      </c>
      <c r="C30" s="103" t="str">
        <f>'Saisie-c'!C63</f>
        <v>LECROQ Jean-Michel</v>
      </c>
      <c r="D30" s="111">
        <f>'Saisie-c'!O63</f>
        <v>1295</v>
      </c>
      <c r="E30" s="111">
        <f>'Saisie-c'!P63</f>
        <v>8</v>
      </c>
      <c r="F30" s="152">
        <f>'Saisie-c'!Q63</f>
        <v>161.875</v>
      </c>
      <c r="G30" s="111">
        <f>'Saisie-c'!R63</f>
        <v>1607</v>
      </c>
      <c r="H30" s="152">
        <f>'Saisie-c'!S63</f>
        <v>200.875</v>
      </c>
      <c r="I30" s="68"/>
    </row>
    <row r="31" spans="1:9" ht="12.75">
      <c r="A31" s="4">
        <f t="shared" si="0"/>
        <v>28</v>
      </c>
      <c r="B31" s="117" t="str">
        <f>'Saisie-c'!B15</f>
        <v>7 93694</v>
      </c>
      <c r="C31" s="102" t="str">
        <f>'Saisie-c'!C15</f>
        <v>LEQUESNE Julien</v>
      </c>
      <c r="D31" s="110">
        <f>'Saisie-c'!O15</f>
        <v>1197</v>
      </c>
      <c r="E31" s="110">
        <f>'Saisie-c'!P15</f>
        <v>8</v>
      </c>
      <c r="F31" s="152">
        <f>'Saisie-c'!Q15</f>
        <v>149.625</v>
      </c>
      <c r="G31" s="110">
        <f>'Saisie-c'!R15</f>
        <v>1605</v>
      </c>
      <c r="H31" s="152">
        <f>'Saisie-c'!S15</f>
        <v>200.625</v>
      </c>
      <c r="I31" s="68"/>
    </row>
    <row r="32" spans="1:9" ht="12.75">
      <c r="A32" s="4">
        <f t="shared" si="0"/>
        <v>29</v>
      </c>
      <c r="B32" s="117" t="str">
        <f>'Saisie-c'!B53</f>
        <v>12 104243</v>
      </c>
      <c r="C32" s="103" t="str">
        <f>'Saisie-c'!C53</f>
        <v>SCHERER Tony</v>
      </c>
      <c r="D32" s="110">
        <f>'Saisie-c'!O54</f>
        <v>1290</v>
      </c>
      <c r="E32" s="110">
        <f>'Saisie-c'!P54</f>
        <v>8</v>
      </c>
      <c r="F32" s="152">
        <f>'Saisie-c'!Q54</f>
        <v>161.25</v>
      </c>
      <c r="G32" s="110">
        <f>'Saisie-c'!R54</f>
        <v>1602</v>
      </c>
      <c r="H32" s="152">
        <f>'Saisie-c'!S54</f>
        <v>200.25</v>
      </c>
      <c r="I32" s="68"/>
    </row>
    <row r="33" spans="1:9" ht="12.75">
      <c r="A33" s="4">
        <f t="shared" si="0"/>
        <v>30</v>
      </c>
      <c r="B33" s="117" t="str">
        <f>'Saisie-c'!B54</f>
        <v>10 100767</v>
      </c>
      <c r="C33" s="103" t="str">
        <f>'Saisie-c'!C54</f>
        <v>FAGUAIS Kyllian</v>
      </c>
      <c r="D33" s="110">
        <f>'Saisie-c'!O54</f>
        <v>1290</v>
      </c>
      <c r="E33" s="110">
        <f>'Saisie-c'!P54</f>
        <v>8</v>
      </c>
      <c r="F33" s="152">
        <f>'Saisie-c'!Q54</f>
        <v>161.25</v>
      </c>
      <c r="G33" s="110">
        <f>'Saisie-c'!R54</f>
        <v>1602</v>
      </c>
      <c r="H33" s="152">
        <f>'Saisie-c'!S54</f>
        <v>200.25</v>
      </c>
      <c r="I33" s="68"/>
    </row>
    <row r="34" spans="1:9" ht="12.75">
      <c r="A34" s="4">
        <f t="shared" si="0"/>
        <v>31</v>
      </c>
      <c r="B34" s="168" t="str">
        <f>'Saisie-c'!B104</f>
        <v>8 95726</v>
      </c>
      <c r="C34" s="172" t="str">
        <f>'Saisie-c'!C104</f>
        <v>AUBERT Claire</v>
      </c>
      <c r="D34" s="173">
        <f>'Saisie-c'!O104</f>
        <v>1216</v>
      </c>
      <c r="E34" s="173">
        <f>'Saisie-c'!P104</f>
        <v>8</v>
      </c>
      <c r="F34" s="171">
        <f>'Saisie-c'!Q104</f>
        <v>152</v>
      </c>
      <c r="G34" s="173">
        <f>'Saisie-c'!R104</f>
        <v>1600</v>
      </c>
      <c r="H34" s="171">
        <f>'Saisie-c'!S104</f>
        <v>200</v>
      </c>
      <c r="I34" s="68"/>
    </row>
    <row r="35" spans="1:9" ht="12.75">
      <c r="A35" s="4">
        <f t="shared" si="0"/>
        <v>32</v>
      </c>
      <c r="B35" s="117" t="str">
        <f>'Saisie-c'!B9</f>
        <v>8 95826</v>
      </c>
      <c r="C35" s="102" t="str">
        <f>'Saisie-c'!C9</f>
        <v>DURAND Quentin</v>
      </c>
      <c r="D35" s="110">
        <f>'Saisie-c'!O9</f>
        <v>1204</v>
      </c>
      <c r="E35" s="110">
        <f>'Saisie-c'!P9</f>
        <v>8</v>
      </c>
      <c r="F35" s="152">
        <f>'Saisie-c'!Q9</f>
        <v>150.5</v>
      </c>
      <c r="G35" s="110">
        <f>'Saisie-c'!R9</f>
        <v>1596</v>
      </c>
      <c r="H35" s="152">
        <f>'Saisie-c'!S9</f>
        <v>199.5</v>
      </c>
      <c r="I35" s="68" t="s">
        <v>1213</v>
      </c>
    </row>
    <row r="36" spans="1:8" ht="12.75">
      <c r="A36" s="4">
        <f t="shared" si="0"/>
        <v>33</v>
      </c>
      <c r="B36" s="117" t="str">
        <f>'Saisie-c'!B108</f>
        <v>11 101338</v>
      </c>
      <c r="C36" s="103" t="str">
        <f>'Saisie-c'!C108</f>
        <v>BUQUET Didier</v>
      </c>
      <c r="D36" s="111">
        <f>'Saisie-c'!O108</f>
        <v>1316</v>
      </c>
      <c r="E36" s="111">
        <f>'Saisie-c'!P108</f>
        <v>8</v>
      </c>
      <c r="F36" s="152">
        <f>'Saisie-c'!Q108</f>
        <v>164.5</v>
      </c>
      <c r="G36" s="111">
        <f>'Saisie-c'!R108</f>
        <v>1596</v>
      </c>
      <c r="H36" s="152">
        <f>'Saisie-c'!S108</f>
        <v>199.5</v>
      </c>
    </row>
    <row r="37" spans="1:8" ht="12.75">
      <c r="A37" s="4">
        <f t="shared" si="0"/>
        <v>34</v>
      </c>
      <c r="B37" s="117" t="str">
        <f>'Saisie-c'!B81</f>
        <v>92 67065</v>
      </c>
      <c r="C37" s="103" t="str">
        <f>'Saisie-c'!C81</f>
        <v>SOLER Jean-Yves</v>
      </c>
      <c r="D37" s="111">
        <f>'Saisie-c'!O81</f>
        <v>1427</v>
      </c>
      <c r="E37" s="111">
        <f>'Saisie-c'!P81</f>
        <v>8</v>
      </c>
      <c r="F37" s="152">
        <f>'Saisie-c'!Q81</f>
        <v>178.375</v>
      </c>
      <c r="G37" s="111">
        <f>'Saisie-c'!R81</f>
        <v>1595</v>
      </c>
      <c r="H37" s="152">
        <f>'Saisie-c'!S81</f>
        <v>199.375</v>
      </c>
    </row>
    <row r="38" spans="1:8" ht="12.75">
      <c r="A38" s="4">
        <f t="shared" si="0"/>
        <v>35</v>
      </c>
      <c r="B38" s="117" t="str">
        <f>'Saisie-c'!B78</f>
        <v>85 24012</v>
      </c>
      <c r="C38" s="103" t="str">
        <f>'Saisie-c'!C78</f>
        <v>AUBER Patrice</v>
      </c>
      <c r="D38" s="111">
        <f>'Saisie-c'!O78</f>
        <v>1360</v>
      </c>
      <c r="E38" s="111">
        <f>'Saisie-c'!P78</f>
        <v>8</v>
      </c>
      <c r="F38" s="152">
        <f>'Saisie-c'!Q78</f>
        <v>170</v>
      </c>
      <c r="G38" s="111">
        <f>'Saisie-c'!R78</f>
        <v>1592</v>
      </c>
      <c r="H38" s="152">
        <f>'Saisie-c'!S78</f>
        <v>199</v>
      </c>
    </row>
    <row r="39" spans="1:8" ht="12.75">
      <c r="A39" s="4">
        <f t="shared" si="0"/>
        <v>36</v>
      </c>
      <c r="B39" s="117" t="str">
        <f>'Saisie-c'!B51</f>
        <v>98 40906</v>
      </c>
      <c r="C39" s="102" t="str">
        <f>'Saisie-c'!C51</f>
        <v>HOMBOURGER Luc</v>
      </c>
      <c r="D39" s="110">
        <f>'Saisie-c'!O51</f>
        <v>1259</v>
      </c>
      <c r="E39" s="110">
        <f>'Saisie-c'!P51</f>
        <v>8</v>
      </c>
      <c r="F39" s="152">
        <f>'Saisie-c'!Q51</f>
        <v>157.375</v>
      </c>
      <c r="G39" s="110">
        <f>'Saisie-c'!R51</f>
        <v>1587</v>
      </c>
      <c r="H39" s="152">
        <f>'Saisie-c'!S51</f>
        <v>198.375</v>
      </c>
    </row>
    <row r="40" spans="1:8" ht="12.75">
      <c r="A40" s="4">
        <f t="shared" si="0"/>
        <v>37</v>
      </c>
      <c r="B40" s="117" t="str">
        <f>'Saisie-c'!B62</f>
        <v>10 100030</v>
      </c>
      <c r="C40" s="103" t="str">
        <f>'Saisie-c'!C62</f>
        <v>DELAUNE Jonathan</v>
      </c>
      <c r="D40" s="111">
        <f>'Saisie-c'!O62</f>
        <v>1291</v>
      </c>
      <c r="E40" s="111">
        <f>'Saisie-c'!P62</f>
        <v>8</v>
      </c>
      <c r="F40" s="152">
        <f>'Saisie-c'!Q62</f>
        <v>161.375</v>
      </c>
      <c r="G40" s="111">
        <f>'Saisie-c'!R62</f>
        <v>1587</v>
      </c>
      <c r="H40" s="152">
        <f>'Saisie-c'!S62</f>
        <v>198.375</v>
      </c>
    </row>
    <row r="41" spans="1:8" ht="12.75">
      <c r="A41" s="4">
        <f t="shared" si="0"/>
        <v>38</v>
      </c>
      <c r="B41" s="117" t="str">
        <f>'Saisie-c'!B93</f>
        <v>85 6530</v>
      </c>
      <c r="C41" s="103" t="str">
        <f>'Saisie-c'!C93</f>
        <v>GUILLOUF Patrice</v>
      </c>
      <c r="D41" s="111">
        <f>'Saisie-c'!O93</f>
        <v>1385</v>
      </c>
      <c r="E41" s="111">
        <f>'Saisie-c'!P93</f>
        <v>8</v>
      </c>
      <c r="F41" s="152">
        <f>'Saisie-c'!Q93</f>
        <v>173.125</v>
      </c>
      <c r="G41" s="111">
        <f>'Saisie-c'!R93</f>
        <v>1585</v>
      </c>
      <c r="H41" s="152">
        <f>'Saisie-c'!S93</f>
        <v>198.125</v>
      </c>
    </row>
    <row r="42" spans="1:8" ht="12.75">
      <c r="A42" s="4">
        <f t="shared" si="0"/>
        <v>39</v>
      </c>
      <c r="B42" s="117" t="str">
        <f>'Saisie-c'!B12</f>
        <v>13 105314</v>
      </c>
      <c r="C42" s="102" t="str">
        <f>'Saisie-c'!C12</f>
        <v>BARTHE Daniel</v>
      </c>
      <c r="D42" s="110">
        <f>'Saisie-c'!O12</f>
        <v>1183</v>
      </c>
      <c r="E42" s="110">
        <f>'Saisie-c'!P12</f>
        <v>8</v>
      </c>
      <c r="F42" s="152">
        <f>'Saisie-c'!Q12</f>
        <v>147.875</v>
      </c>
      <c r="G42" s="110">
        <f>'Saisie-c'!R12</f>
        <v>1583</v>
      </c>
      <c r="H42" s="152">
        <f>'Saisie-c'!S12</f>
        <v>197.875</v>
      </c>
    </row>
    <row r="43" spans="1:8" ht="12.75">
      <c r="A43" s="4">
        <f t="shared" si="0"/>
        <v>40</v>
      </c>
      <c r="B43" s="168" t="str">
        <f>'Saisie-c'!B72</f>
        <v>89 58577</v>
      </c>
      <c r="C43" s="172" t="str">
        <f>'Saisie-c'!C72</f>
        <v>MARIETTE Laure</v>
      </c>
      <c r="D43" s="173">
        <f>'Saisie-c'!O72</f>
        <v>1279</v>
      </c>
      <c r="E43" s="173">
        <f>'Saisie-c'!P72</f>
        <v>8</v>
      </c>
      <c r="F43" s="171">
        <f>'Saisie-c'!Q72</f>
        <v>159.875</v>
      </c>
      <c r="G43" s="173">
        <f>'Saisie-c'!R72</f>
        <v>1583</v>
      </c>
      <c r="H43" s="171">
        <f>'Saisie-c'!S72</f>
        <v>197.875</v>
      </c>
    </row>
    <row r="44" spans="1:8" ht="12.75">
      <c r="A44" s="4">
        <f t="shared" si="0"/>
        <v>41</v>
      </c>
      <c r="B44" s="117" t="str">
        <f>'Saisie-c'!B65</f>
        <v>1 9063000</v>
      </c>
      <c r="C44" s="103" t="str">
        <f>'Saisie-c'!C65</f>
        <v>VAZ Francisco</v>
      </c>
      <c r="D44" s="111">
        <f>'Saisie-c'!O65</f>
        <v>1286</v>
      </c>
      <c r="E44" s="111">
        <f>'Saisie-c'!P65</f>
        <v>8</v>
      </c>
      <c r="F44" s="152">
        <f>'Saisie-c'!Q65</f>
        <v>160.75</v>
      </c>
      <c r="G44" s="111">
        <f>'Saisie-c'!R65</f>
        <v>1582</v>
      </c>
      <c r="H44" s="152">
        <f>'Saisie-c'!S65</f>
        <v>197.75</v>
      </c>
    </row>
    <row r="45" spans="1:8" ht="12.75">
      <c r="A45" s="4">
        <f t="shared" si="0"/>
        <v>42</v>
      </c>
      <c r="B45" s="117" t="str">
        <f>'Saisie-c'!B56</f>
        <v>11 102025</v>
      </c>
      <c r="C45" s="103" t="str">
        <f>'Saisie-c'!C56</f>
        <v>FERET Bruno</v>
      </c>
      <c r="D45" s="110">
        <f>'Saisie-c'!O56</f>
        <v>1264</v>
      </c>
      <c r="E45" s="110">
        <f>'Saisie-c'!P56</f>
        <v>8</v>
      </c>
      <c r="F45" s="152">
        <f>'Saisie-c'!Q56</f>
        <v>158</v>
      </c>
      <c r="G45" s="110">
        <f>'Saisie-c'!R56</f>
        <v>1576</v>
      </c>
      <c r="H45" s="152">
        <f>'Saisie-c'!S56</f>
        <v>197</v>
      </c>
    </row>
    <row r="46" spans="1:8" ht="12.75">
      <c r="A46" s="4">
        <f t="shared" si="0"/>
        <v>43</v>
      </c>
      <c r="B46" s="168" t="str">
        <f>'Saisie-c'!B11</f>
        <v>13 105315</v>
      </c>
      <c r="C46" s="169" t="str">
        <f>'Saisie-c'!C11</f>
        <v>BARTHE Martine</v>
      </c>
      <c r="D46" s="170">
        <f>'Saisie-c'!O11</f>
        <v>1126</v>
      </c>
      <c r="E46" s="170">
        <f>'Saisie-c'!P11</f>
        <v>8</v>
      </c>
      <c r="F46" s="171">
        <f>'Saisie-c'!Q11</f>
        <v>140.75</v>
      </c>
      <c r="G46" s="170">
        <f>'Saisie-c'!R11</f>
        <v>1574</v>
      </c>
      <c r="H46" s="171">
        <f>'Saisie-c'!S11</f>
        <v>196.75</v>
      </c>
    </row>
    <row r="47" spans="1:8" ht="12.75">
      <c r="A47" s="4">
        <f t="shared" si="0"/>
        <v>44</v>
      </c>
      <c r="B47" s="117" t="str">
        <f>'Saisie-c'!B33</f>
        <v>2 64224</v>
      </c>
      <c r="C47" s="102" t="str">
        <f>'Saisie-c'!C33</f>
        <v>MAGUERO Maxence</v>
      </c>
      <c r="D47" s="110">
        <f>'Saisie-c'!O33</f>
        <v>1331</v>
      </c>
      <c r="E47" s="110">
        <f>'Saisie-c'!P33</f>
        <v>8</v>
      </c>
      <c r="F47" s="152">
        <f>'Saisie-c'!Q33</f>
        <v>166.375</v>
      </c>
      <c r="G47" s="110">
        <f>'Saisie-c'!R33</f>
        <v>1571</v>
      </c>
      <c r="H47" s="152">
        <f>'Saisie-c'!S33</f>
        <v>196.375</v>
      </c>
    </row>
    <row r="48" spans="1:8" ht="12.75">
      <c r="A48" s="4">
        <f t="shared" si="0"/>
        <v>45</v>
      </c>
      <c r="B48" s="168" t="str">
        <f>'Saisie-c'!B5</f>
        <v>13 105320</v>
      </c>
      <c r="C48" s="169" t="str">
        <f>'Saisie-c'!C5</f>
        <v>PORQUEZ Thérèse</v>
      </c>
      <c r="D48" s="170">
        <f>'Saisie-c'!O5</f>
        <v>1117</v>
      </c>
      <c r="E48" s="170">
        <f>'Saisie-c'!P5</f>
        <v>8</v>
      </c>
      <c r="F48" s="171">
        <f>'Saisie-c'!Q5</f>
        <v>139.625</v>
      </c>
      <c r="G48" s="170">
        <f>'Saisie-c'!R5</f>
        <v>1565</v>
      </c>
      <c r="H48" s="171">
        <f>'Saisie-c'!S5</f>
        <v>195.625</v>
      </c>
    </row>
    <row r="49" spans="1:8" ht="12.75">
      <c r="A49" s="4">
        <f t="shared" si="0"/>
        <v>46</v>
      </c>
      <c r="B49" s="168" t="str">
        <f>'Saisie-c'!B23</f>
        <v>13 105319</v>
      </c>
      <c r="C49" s="169" t="str">
        <f>'Saisie-c'!C23</f>
        <v>BONNEVILLE Marie Catherine</v>
      </c>
      <c r="D49" s="170">
        <f>'Saisie-c'!O23</f>
        <v>1069</v>
      </c>
      <c r="E49" s="170">
        <f>'Saisie-c'!P23</f>
        <v>8</v>
      </c>
      <c r="F49" s="171">
        <f>'Saisie-c'!Q23</f>
        <v>133.625</v>
      </c>
      <c r="G49" s="170">
        <f>'Saisie-c'!R23</f>
        <v>1565</v>
      </c>
      <c r="H49" s="171">
        <f>'Saisie-c'!S23</f>
        <v>195.625</v>
      </c>
    </row>
    <row r="50" spans="1:8" ht="12.75">
      <c r="A50" s="4">
        <f t="shared" si="0"/>
        <v>47</v>
      </c>
      <c r="B50" s="117" t="str">
        <f>'Saisie-c'!B75</f>
        <v>85 17965</v>
      </c>
      <c r="C50" s="103" t="str">
        <f>'Saisie-c'!C75</f>
        <v>BAUDU Lionel</v>
      </c>
      <c r="D50" s="111">
        <f>'Saisie-c'!O75</f>
        <v>1362</v>
      </c>
      <c r="E50" s="111">
        <f>'Saisie-c'!P75</f>
        <v>8</v>
      </c>
      <c r="F50" s="152">
        <f>'Saisie-c'!Q75</f>
        <v>170.25</v>
      </c>
      <c r="G50" s="111">
        <f>'Saisie-c'!R75</f>
        <v>1562</v>
      </c>
      <c r="H50" s="152">
        <f>'Saisie-c'!S75</f>
        <v>195.25</v>
      </c>
    </row>
    <row r="51" spans="1:8" ht="12.75">
      <c r="A51" s="4">
        <f t="shared" si="0"/>
        <v>48</v>
      </c>
      <c r="B51" s="117" t="str">
        <f>'Saisie-c'!B84</f>
        <v>3 47841</v>
      </c>
      <c r="C51" s="103" t="str">
        <f>'Saisie-c'!C84</f>
        <v>TOUTAIN Damien</v>
      </c>
      <c r="D51" s="111">
        <f>'Saisie-c'!O84</f>
        <v>1358</v>
      </c>
      <c r="E51" s="111">
        <f>'Saisie-c'!P84</f>
        <v>8</v>
      </c>
      <c r="F51" s="152">
        <f>'Saisie-c'!Q84</f>
        <v>169.75</v>
      </c>
      <c r="G51" s="111">
        <f>'Saisie-c'!R84</f>
        <v>1558</v>
      </c>
      <c r="H51" s="152">
        <f>'Saisie-c'!S84</f>
        <v>194.75</v>
      </c>
    </row>
    <row r="52" spans="1:8" ht="12.75">
      <c r="A52" s="4">
        <f t="shared" si="0"/>
        <v>49</v>
      </c>
      <c r="B52" s="117" t="str">
        <f>'Saisie-c'!B20</f>
        <v>13 105541</v>
      </c>
      <c r="C52" s="102" t="str">
        <f>'Saisie-c'!C20</f>
        <v>GERMAIN Arnaud</v>
      </c>
      <c r="D52" s="110">
        <f>'Saisie-c'!O20</f>
        <v>1260</v>
      </c>
      <c r="E52" s="110">
        <f>'Saisie-c'!P20</f>
        <v>8</v>
      </c>
      <c r="F52" s="152">
        <f>'Saisie-c'!Q20</f>
        <v>157.5</v>
      </c>
      <c r="G52" s="110">
        <f>'Saisie-c'!R20</f>
        <v>1556</v>
      </c>
      <c r="H52" s="152">
        <f>'Saisie-c'!S20</f>
        <v>194.5</v>
      </c>
    </row>
    <row r="53" spans="1:8" ht="12.75">
      <c r="A53" s="4">
        <f t="shared" si="0"/>
        <v>50</v>
      </c>
      <c r="B53" s="117" t="str">
        <f>'Saisie-c'!B102</f>
        <v>7 93013</v>
      </c>
      <c r="C53" s="103" t="str">
        <f>'Saisie-c'!C102</f>
        <v>BILLAUX Vivien</v>
      </c>
      <c r="D53" s="111">
        <f>'Saisie-c'!O102</f>
        <v>1353</v>
      </c>
      <c r="E53" s="111">
        <f>'Saisie-c'!P102</f>
        <v>8</v>
      </c>
      <c r="F53" s="152">
        <f>'Saisie-c'!Q102</f>
        <v>169.125</v>
      </c>
      <c r="G53" s="111">
        <f>'Saisie-c'!R102</f>
        <v>1553</v>
      </c>
      <c r="H53" s="152">
        <f>'Saisie-c'!S102</f>
        <v>194.125</v>
      </c>
    </row>
    <row r="54" spans="1:8" ht="12.75">
      <c r="A54" s="4">
        <f t="shared" si="0"/>
        <v>51</v>
      </c>
      <c r="B54" s="117" t="str">
        <f>'Saisie-c'!B48</f>
        <v>0 60313</v>
      </c>
      <c r="C54" s="102" t="str">
        <f>'Saisie-c'!C48</f>
        <v>CHEVALIER Cédric</v>
      </c>
      <c r="D54" s="110">
        <f>'Saisie-c'!O48</f>
        <v>1320</v>
      </c>
      <c r="E54" s="110">
        <f>'Saisie-c'!P48</f>
        <v>8</v>
      </c>
      <c r="F54" s="152">
        <f>'Saisie-c'!Q48</f>
        <v>165</v>
      </c>
      <c r="G54" s="110">
        <f>'Saisie-c'!R48</f>
        <v>1552</v>
      </c>
      <c r="H54" s="152">
        <f>'Saisie-c'!S48</f>
        <v>194</v>
      </c>
    </row>
    <row r="55" spans="1:8" ht="12.75">
      <c r="A55" s="4">
        <f t="shared" si="0"/>
        <v>52</v>
      </c>
      <c r="B55" s="117" t="str">
        <f>'Saisie-c'!B39</f>
        <v>99 62744</v>
      </c>
      <c r="C55" s="102" t="str">
        <f>'Saisie-c'!C39</f>
        <v>LABORIE Olivier</v>
      </c>
      <c r="D55" s="110">
        <f>'Saisie-c'!O39</f>
        <v>1263</v>
      </c>
      <c r="E55" s="110">
        <f>'Saisie-c'!P39</f>
        <v>8</v>
      </c>
      <c r="F55" s="152">
        <f>'Saisie-c'!Q39</f>
        <v>157.875</v>
      </c>
      <c r="G55" s="110">
        <f>'Saisie-c'!R39</f>
        <v>1543</v>
      </c>
      <c r="H55" s="152">
        <f>'Saisie-c'!S39</f>
        <v>192.875</v>
      </c>
    </row>
    <row r="56" spans="1:8" ht="12.75">
      <c r="A56" s="4">
        <f t="shared" si="0"/>
        <v>53</v>
      </c>
      <c r="B56" s="117" t="str">
        <f>'Saisie-c'!B32</f>
        <v>5 90541</v>
      </c>
      <c r="C56" s="102" t="str">
        <f>'Saisie-c'!C32</f>
        <v>VITRY Thierry</v>
      </c>
      <c r="D56" s="110">
        <f>'Saisie-c'!O32</f>
        <v>1206</v>
      </c>
      <c r="E56" s="110">
        <f>'Saisie-c'!P32</f>
        <v>8</v>
      </c>
      <c r="F56" s="152">
        <f>'Saisie-c'!Q32</f>
        <v>150.75</v>
      </c>
      <c r="G56" s="110">
        <f>'Saisie-c'!R32</f>
        <v>1542</v>
      </c>
      <c r="H56" s="152">
        <f>'Saisie-c'!S32</f>
        <v>192.75</v>
      </c>
    </row>
    <row r="57" spans="1:8" ht="12.75">
      <c r="A57" s="4">
        <f t="shared" si="0"/>
        <v>54</v>
      </c>
      <c r="B57" s="168" t="str">
        <f>'Saisie-c'!B59</f>
        <v>14 106928</v>
      </c>
      <c r="C57" s="169" t="str">
        <f>'Saisie-c'!C59</f>
        <v>VIRLOUVET Laura</v>
      </c>
      <c r="D57" s="173">
        <f>'Saisie-c'!O59</f>
        <v>1027</v>
      </c>
      <c r="E57" s="173">
        <f>'Saisie-c'!P59</f>
        <v>8</v>
      </c>
      <c r="F57" s="171">
        <f>'Saisie-c'!Q59</f>
        <v>128.375</v>
      </c>
      <c r="G57" s="173">
        <f>'Saisie-c'!R59</f>
        <v>1539</v>
      </c>
      <c r="H57" s="171">
        <f>'Saisie-c'!S59</f>
        <v>192.375</v>
      </c>
    </row>
    <row r="58" spans="1:8" ht="12.75">
      <c r="A58" s="4">
        <f t="shared" si="0"/>
        <v>55</v>
      </c>
      <c r="B58" s="117" t="str">
        <f>'Saisie-c'!B92</f>
        <v>3 65282</v>
      </c>
      <c r="C58" s="103" t="str">
        <f>'Saisie-c'!C92</f>
        <v>BAUDU Sébastien</v>
      </c>
      <c r="D58" s="111">
        <f>'Saisie-c'!O92</f>
        <v>1363</v>
      </c>
      <c r="E58" s="111">
        <f>'Saisie-c'!P92</f>
        <v>8</v>
      </c>
      <c r="F58" s="152">
        <f>'Saisie-c'!Q92</f>
        <v>170.375</v>
      </c>
      <c r="G58" s="111">
        <f>'Saisie-c'!R92</f>
        <v>1539</v>
      </c>
      <c r="H58" s="152">
        <f>'Saisie-c'!S92</f>
        <v>192.375</v>
      </c>
    </row>
    <row r="59" spans="1:8" ht="12.75">
      <c r="A59" s="4">
        <f t="shared" si="0"/>
        <v>56</v>
      </c>
      <c r="B59" s="117" t="str">
        <f>'Saisie-c'!B27</f>
        <v>4 87093</v>
      </c>
      <c r="C59" s="102" t="str">
        <f>'Saisie-c'!C27</f>
        <v>RENAUDINEAU Eric</v>
      </c>
      <c r="D59" s="110">
        <f>'Saisie-c'!O27</f>
        <v>1296</v>
      </c>
      <c r="E59" s="110">
        <f>'Saisie-c'!P27</f>
        <v>8</v>
      </c>
      <c r="F59" s="152">
        <f>'Saisie-c'!Q27</f>
        <v>162</v>
      </c>
      <c r="G59" s="110">
        <f>'Saisie-c'!R27</f>
        <v>1536</v>
      </c>
      <c r="H59" s="152">
        <f>'Saisie-c'!S27</f>
        <v>192</v>
      </c>
    </row>
    <row r="60" spans="1:8" ht="12.75">
      <c r="A60" s="4">
        <f t="shared" si="0"/>
        <v>57</v>
      </c>
      <c r="B60" s="117" t="str">
        <f>'Saisie-c'!B101</f>
        <v>7 93014</v>
      </c>
      <c r="C60" s="103" t="str">
        <f>'Saisie-c'!C101</f>
        <v>CANU Yohann</v>
      </c>
      <c r="D60" s="111">
        <f>'Saisie-c'!O101</f>
        <v>1368</v>
      </c>
      <c r="E60" s="111">
        <f>'Saisie-c'!P101</f>
        <v>8</v>
      </c>
      <c r="F60" s="152">
        <f>'Saisie-c'!Q101</f>
        <v>171</v>
      </c>
      <c r="G60" s="111">
        <f>'Saisie-c'!R101</f>
        <v>1536</v>
      </c>
      <c r="H60" s="152">
        <f>'Saisie-c'!S101</f>
        <v>192</v>
      </c>
    </row>
    <row r="61" spans="1:8" ht="12.75">
      <c r="A61" s="4">
        <f t="shared" si="0"/>
        <v>58</v>
      </c>
      <c r="B61" s="117" t="str">
        <f>'Saisie-c'!B30</f>
        <v>8 95719</v>
      </c>
      <c r="C61" s="102" t="str">
        <f>'Saisie-c'!C30</f>
        <v>LEMAIRE Claude</v>
      </c>
      <c r="D61" s="110">
        <f>'Saisie-c'!O30</f>
        <v>1273</v>
      </c>
      <c r="E61" s="110">
        <f>'Saisie-c'!P30</f>
        <v>8</v>
      </c>
      <c r="F61" s="152">
        <f>'Saisie-c'!Q30</f>
        <v>159.125</v>
      </c>
      <c r="G61" s="110">
        <f>'Saisie-c'!R30</f>
        <v>1529</v>
      </c>
      <c r="H61" s="152">
        <f>'Saisie-c'!S30</f>
        <v>191.125</v>
      </c>
    </row>
    <row r="62" spans="1:8" ht="12.75">
      <c r="A62" s="4">
        <f t="shared" si="0"/>
        <v>59</v>
      </c>
      <c r="B62" s="117" t="str">
        <f>'Saisie-c'!B99</f>
        <v>13 105336</v>
      </c>
      <c r="C62" s="103" t="str">
        <f>'Saisie-c'!C99</f>
        <v>SOUDRY Robin</v>
      </c>
      <c r="D62" s="111">
        <f>'Saisie-c'!O99</f>
        <v>1062</v>
      </c>
      <c r="E62" s="111">
        <f>'Saisie-c'!P99</f>
        <v>8</v>
      </c>
      <c r="F62" s="152">
        <f>'Saisie-c'!Q99</f>
        <v>132.75</v>
      </c>
      <c r="G62" s="111">
        <f>'Saisie-c'!R99</f>
        <v>1526</v>
      </c>
      <c r="H62" s="152">
        <f>'Saisie-c'!S99</f>
        <v>190.75</v>
      </c>
    </row>
    <row r="63" spans="1:8" ht="12.75">
      <c r="A63" s="4">
        <f t="shared" si="0"/>
        <v>60</v>
      </c>
      <c r="B63" s="117" t="str">
        <f>'Saisie-c'!B105</f>
        <v>1 61980</v>
      </c>
      <c r="C63" s="103" t="str">
        <f>'Saisie-c'!C105</f>
        <v>DEGUINE Bernard</v>
      </c>
      <c r="D63" s="111">
        <f>'Saisie-c'!O105</f>
        <v>1344</v>
      </c>
      <c r="E63" s="111">
        <f>'Saisie-c'!P105</f>
        <v>8</v>
      </c>
      <c r="F63" s="152">
        <f>'Saisie-c'!Q105</f>
        <v>168</v>
      </c>
      <c r="G63" s="111">
        <f>'Saisie-c'!R105</f>
        <v>1520</v>
      </c>
      <c r="H63" s="152">
        <f>'Saisie-c'!S105</f>
        <v>190</v>
      </c>
    </row>
    <row r="64" spans="1:8" ht="12.75">
      <c r="A64" s="4">
        <f t="shared" si="0"/>
        <v>61</v>
      </c>
      <c r="B64" s="168" t="str">
        <f>'Saisie-c'!B44</f>
        <v>13 105318</v>
      </c>
      <c r="C64" s="169" t="str">
        <f>'Saisie-c'!C44</f>
        <v>DRIEU Eliane</v>
      </c>
      <c r="D64" s="170">
        <f>'Saisie-c'!O44</f>
        <v>1054</v>
      </c>
      <c r="E64" s="170">
        <f>'Saisie-c'!P44</f>
        <v>8</v>
      </c>
      <c r="F64" s="171">
        <f>'Saisie-c'!Q44</f>
        <v>131.75</v>
      </c>
      <c r="G64" s="170">
        <f>'Saisie-c'!R44</f>
        <v>1518</v>
      </c>
      <c r="H64" s="171">
        <f>'Saisie-c'!S44</f>
        <v>189.75</v>
      </c>
    </row>
    <row r="65" spans="1:8" ht="12.75">
      <c r="A65" s="4">
        <f t="shared" si="0"/>
        <v>62</v>
      </c>
      <c r="B65" s="117" t="str">
        <f>'Saisie-c'!B14</f>
        <v>5 89606</v>
      </c>
      <c r="C65" s="102" t="str">
        <f>'Saisie-c'!C14</f>
        <v>LEMAITRE Arnaud</v>
      </c>
      <c r="D65" s="110">
        <f>'Saisie-c'!O14</f>
        <v>1108</v>
      </c>
      <c r="E65" s="110">
        <f>'Saisie-c'!P14</f>
        <v>8</v>
      </c>
      <c r="F65" s="152">
        <f>'Saisie-c'!Q14</f>
        <v>138.5</v>
      </c>
      <c r="G65" s="110">
        <f>'Saisie-c'!R14</f>
        <v>1516</v>
      </c>
      <c r="H65" s="152">
        <f>'Saisie-c'!S14</f>
        <v>189.5</v>
      </c>
    </row>
    <row r="66" spans="1:8" ht="12.75">
      <c r="A66" s="4">
        <f t="shared" si="0"/>
        <v>63</v>
      </c>
      <c r="B66" s="117" t="str">
        <f>'Saisie-c'!B96</f>
        <v>10 100691</v>
      </c>
      <c r="C66" s="103" t="str">
        <f>'Saisie-c'!C96</f>
        <v>PIERRAIN Christophe</v>
      </c>
      <c r="D66" s="111">
        <f>'Saisie-c'!O96</f>
        <v>1267</v>
      </c>
      <c r="E66" s="111">
        <f>'Saisie-c'!P96</f>
        <v>8</v>
      </c>
      <c r="F66" s="152">
        <f>'Saisie-c'!Q96</f>
        <v>158.375</v>
      </c>
      <c r="G66" s="111">
        <f>'Saisie-c'!R96</f>
        <v>1515</v>
      </c>
      <c r="H66" s="152">
        <f>'Saisie-c'!S96</f>
        <v>189.375</v>
      </c>
    </row>
    <row r="67" spans="1:8" ht="12.75">
      <c r="A67" s="4">
        <f t="shared" si="0"/>
        <v>64</v>
      </c>
      <c r="B67" s="168" t="str">
        <f>'Saisie-c'!B66</f>
        <v>85 19732</v>
      </c>
      <c r="C67" s="172" t="str">
        <f>'Saisie-c'!C66</f>
        <v>PHAM-VAN Josiane</v>
      </c>
      <c r="D67" s="173">
        <f>'Saisie-c'!O66</f>
        <v>1102</v>
      </c>
      <c r="E67" s="173">
        <f>'Saisie-c'!P66</f>
        <v>8</v>
      </c>
      <c r="F67" s="171">
        <f>'Saisie-c'!Q66</f>
        <v>137.75</v>
      </c>
      <c r="G67" s="173">
        <f>'Saisie-c'!R66</f>
        <v>1510</v>
      </c>
      <c r="H67" s="171">
        <f>'Saisie-c'!S66</f>
        <v>188.75</v>
      </c>
    </row>
    <row r="68" spans="1:8" ht="12.75">
      <c r="A68" s="4">
        <f t="shared" si="0"/>
        <v>65</v>
      </c>
      <c r="B68" s="168" t="str">
        <f>'Saisie-c'!B47</f>
        <v>2 8064112</v>
      </c>
      <c r="C68" s="169" t="str">
        <f>'Saisie-c'!C47</f>
        <v>MAUSSION Maïté</v>
      </c>
      <c r="D68" s="170">
        <f>'Saisie-c'!O47</f>
        <v>1095</v>
      </c>
      <c r="E68" s="170">
        <f>'Saisie-c'!P47</f>
        <v>8</v>
      </c>
      <c r="F68" s="171">
        <f>'Saisie-c'!Q47</f>
        <v>136.875</v>
      </c>
      <c r="G68" s="170">
        <f>'Saisie-c'!R47</f>
        <v>1503</v>
      </c>
      <c r="H68" s="171">
        <f>'Saisie-c'!S47</f>
        <v>187.875</v>
      </c>
    </row>
    <row r="69" spans="1:8" ht="12.75">
      <c r="A69" s="4">
        <f aca="true" t="shared" si="1" ref="A69:A75">A68+1</f>
        <v>66</v>
      </c>
      <c r="B69" s="117" t="str">
        <f>'Saisie-c'!B107</f>
        <v>89 58122</v>
      </c>
      <c r="C69" s="103" t="str">
        <f>'Saisie-c'!C107</f>
        <v>BUQUET Claude</v>
      </c>
      <c r="D69" s="111">
        <f>'Saisie-c'!O107</f>
        <v>1186</v>
      </c>
      <c r="E69" s="111">
        <f>'Saisie-c'!P107</f>
        <v>8</v>
      </c>
      <c r="F69" s="152">
        <f>'Saisie-c'!Q107</f>
        <v>148.25</v>
      </c>
      <c r="G69" s="111">
        <f>'Saisie-c'!R107</f>
        <v>1498</v>
      </c>
      <c r="H69" s="152">
        <f>'Saisie-c'!S107</f>
        <v>187.25</v>
      </c>
    </row>
    <row r="70" spans="1:8" ht="12.75">
      <c r="A70" s="4">
        <f t="shared" si="1"/>
        <v>67</v>
      </c>
      <c r="B70" s="117" t="str">
        <f>'Saisie-c'!B41</f>
        <v>10 100505</v>
      </c>
      <c r="C70" s="102" t="str">
        <f>'Saisie-c'!C41</f>
        <v>MALANDIN Jason</v>
      </c>
      <c r="D70" s="110">
        <f>'Saisie-c'!O41</f>
        <v>1299</v>
      </c>
      <c r="E70" s="110">
        <f>'Saisie-c'!P41</f>
        <v>8</v>
      </c>
      <c r="F70" s="152">
        <f>'Saisie-c'!Q41</f>
        <v>162.375</v>
      </c>
      <c r="G70" s="110">
        <f>'Saisie-c'!R41</f>
        <v>1467</v>
      </c>
      <c r="H70" s="152">
        <f>'Saisie-c'!S41</f>
        <v>183.375</v>
      </c>
    </row>
    <row r="71" spans="1:8" ht="12.75">
      <c r="A71" s="4">
        <f t="shared" si="1"/>
        <v>68</v>
      </c>
      <c r="B71" s="168" t="str">
        <f>'Saisie-c'!B98</f>
        <v>13 105335</v>
      </c>
      <c r="C71" s="172" t="str">
        <f>'Saisie-c'!C98</f>
        <v>DEGLOS Roselyne</v>
      </c>
      <c r="D71" s="173">
        <f>'Saisie-c'!O98</f>
        <v>999</v>
      </c>
      <c r="E71" s="173">
        <f>'Saisie-c'!P98</f>
        <v>8</v>
      </c>
      <c r="F71" s="171">
        <f>'Saisie-c'!Q98</f>
        <v>124.875</v>
      </c>
      <c r="G71" s="173">
        <f>'Saisie-c'!R98</f>
        <v>1463</v>
      </c>
      <c r="H71" s="171">
        <f>'Saisie-c'!S98</f>
        <v>182.875</v>
      </c>
    </row>
    <row r="72" spans="1:8" ht="12.75">
      <c r="A72" s="4">
        <f t="shared" si="1"/>
        <v>69</v>
      </c>
      <c r="B72" s="168" t="str">
        <f>'Saisie-c'!B95</f>
        <v>8 95723</v>
      </c>
      <c r="C72" s="172" t="str">
        <f>'Saisie-c'!C95</f>
        <v>AUBERT Virginie</v>
      </c>
      <c r="D72" s="173">
        <f>'Saisie-c'!O95</f>
        <v>1064</v>
      </c>
      <c r="E72" s="173">
        <f>'Saisie-c'!P95</f>
        <v>8</v>
      </c>
      <c r="F72" s="171">
        <f>'Saisie-c'!Q95</f>
        <v>133</v>
      </c>
      <c r="G72" s="173">
        <f>'Saisie-c'!R95</f>
        <v>1448</v>
      </c>
      <c r="H72" s="171">
        <f>'Saisie-c'!S95</f>
        <v>181</v>
      </c>
    </row>
    <row r="73" spans="1:8" ht="12.75">
      <c r="A73" s="4">
        <f t="shared" si="1"/>
        <v>70</v>
      </c>
      <c r="B73" s="117" t="str">
        <f>'Saisie-c'!B90</f>
        <v>8 96531</v>
      </c>
      <c r="C73" s="103" t="str">
        <f>'Saisie-c'!C90</f>
        <v>VILLIER Jérémy</v>
      </c>
      <c r="D73" s="111">
        <f>'Saisie-c'!O90</f>
        <v>1290</v>
      </c>
      <c r="E73" s="111">
        <f>'Saisie-c'!P90</f>
        <v>8</v>
      </c>
      <c r="F73" s="152">
        <f>'Saisie-c'!Q90</f>
        <v>161.25</v>
      </c>
      <c r="G73" s="111">
        <f>'Saisie-c'!R90</f>
        <v>1442</v>
      </c>
      <c r="H73" s="152">
        <f>'Saisie-c'!S90</f>
        <v>180.25</v>
      </c>
    </row>
    <row r="74" spans="1:8" ht="12.75">
      <c r="A74" s="4">
        <f t="shared" si="1"/>
        <v>71</v>
      </c>
      <c r="B74" s="117" t="str">
        <f>'Saisie-c'!B111</f>
        <v>9 97581</v>
      </c>
      <c r="C74" s="103" t="str">
        <f>'Saisie-c'!C111</f>
        <v>MACKOWIAK Jean-Luc</v>
      </c>
      <c r="D74" s="111">
        <f>'Saisie-c'!O111</f>
        <v>1127</v>
      </c>
      <c r="E74" s="111">
        <f>'Saisie-c'!P111</f>
        <v>8</v>
      </c>
      <c r="F74" s="152">
        <f>'Saisie-c'!Q111</f>
        <v>140.875</v>
      </c>
      <c r="G74" s="111">
        <f>'Saisie-c'!R111</f>
        <v>1431</v>
      </c>
      <c r="H74" s="152">
        <f>'Saisie-c'!S111</f>
        <v>178.875</v>
      </c>
    </row>
    <row r="75" spans="1:8" ht="12.75">
      <c r="A75" s="4">
        <f t="shared" si="1"/>
        <v>72</v>
      </c>
      <c r="B75" s="117" t="str">
        <f>'Saisie-c'!B21</f>
        <v>11 102311</v>
      </c>
      <c r="C75" s="102" t="str">
        <f>'Saisie-c'!C21</f>
        <v>MONTAUFROY Martial</v>
      </c>
      <c r="D75" s="110">
        <f>'Saisie-c'!O21</f>
        <v>1221</v>
      </c>
      <c r="E75" s="110">
        <f>'Saisie-c'!P21</f>
        <v>8</v>
      </c>
      <c r="F75" s="152">
        <f>'Saisie-c'!Q21</f>
        <v>152.625</v>
      </c>
      <c r="G75" s="110">
        <f>'Saisie-c'!R21</f>
        <v>1421</v>
      </c>
      <c r="H75" s="152">
        <f>'Saisie-c'!S21</f>
        <v>177.625</v>
      </c>
    </row>
    <row r="76" spans="1:8" ht="12.75">
      <c r="A76" s="100"/>
      <c r="B76" s="118"/>
      <c r="C76" s="101"/>
      <c r="D76" s="112"/>
      <c r="E76" s="112"/>
      <c r="F76" s="112"/>
      <c r="G76" s="112"/>
      <c r="H76" s="83"/>
    </row>
  </sheetData>
  <sheetProtection/>
  <mergeCells count="1">
    <mergeCell ref="A1:G1"/>
  </mergeCells>
  <conditionalFormatting sqref="I20:M23">
    <cfRule type="cellIs" priority="1" dxfId="83" operator="between" stopIfTrue="1">
      <formula>200</formula>
      <formula>300</formula>
    </cfRule>
  </conditionalFormatting>
  <printOptions horizontalCentered="1"/>
  <pageMargins left="0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ALBERT James</cp:lastModifiedBy>
  <cp:lastPrinted>2015-03-07T18:51:55Z</cp:lastPrinted>
  <dcterms:created xsi:type="dcterms:W3CDTF">1999-09-16T10:49:08Z</dcterms:created>
  <dcterms:modified xsi:type="dcterms:W3CDTF">2015-03-08T16:25:31Z</dcterms:modified>
  <cp:category/>
  <cp:version/>
  <cp:contentType/>
  <cp:contentStatus/>
</cp:coreProperties>
</file>